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8.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SF" sheetId="1" r:id="rId4"/>
    <sheet state="visible" name="Ageing" sheetId="2" r:id="rId5"/>
    <sheet state="visible" name="Deviation-Ageing" sheetId="3" r:id="rId6"/>
    <sheet state="visible" name="Brand wise status" sheetId="4" r:id="rId7"/>
    <sheet state="visible" name="Analysis" sheetId="5" r:id="rId8"/>
    <sheet state="visible" name="ISO-clausewise" sheetId="6" r:id="rId9"/>
    <sheet state="visible" name="MIS" sheetId="7" r:id="rId10"/>
    <sheet state="visible" name="MIS-overall" sheetId="8" r:id="rId11"/>
    <sheet state="visible" name="Dashboard" sheetId="9" r:id="rId12"/>
    <sheet state="visible" name="ISO-reference" sheetId="10" r:id="rId13"/>
    <sheet state="visible" name="Certification detailss" sheetId="11" r:id="rId14"/>
  </sheets>
  <externalReferences>
    <externalReference r:id="rId15"/>
  </externalReferences>
  <definedNames>
    <definedName hidden="1" localSheetId="0" name="_xlnm._FilterDatabase">GSF!$A$1:$U$1368</definedName>
  </definedNames>
  <calcPr/>
  <pivotCaches>
    <pivotCache cacheId="0" r:id="rId16"/>
    <pivotCache cacheId="1" r:id="rId17"/>
    <pivotCache cacheId="2" r:id="rId18"/>
  </pivotCaches>
  <extLst>
    <ext uri="GoogleSheetsCustomDataVersion2">
      <go:sheetsCustomData xmlns:go="http://customooxmlschemas.google.com/" r:id="rId19" roundtripDataChecksum="TESoNzLE/uLptBIk5CZ89QPlCkLvUymCjsyiZrOgL6k="/>
    </ext>
  </extLst>
</workbook>
</file>

<file path=xl/sharedStrings.xml><?xml version="1.0" encoding="utf-8"?>
<sst xmlns="http://schemas.openxmlformats.org/spreadsheetml/2006/main" count="12352" uniqueCount="2712">
  <si>
    <t>Sr no.</t>
  </si>
  <si>
    <t xml:space="preserve"> Audit Finding</t>
  </si>
  <si>
    <t>Audit Type (Internal/ External)</t>
  </si>
  <si>
    <t>Audit Report Date</t>
  </si>
  <si>
    <t>Brand</t>
  </si>
  <si>
    <t>GEO'</t>
  </si>
  <si>
    <t>Campus</t>
  </si>
  <si>
    <t>Audit Finding Categorisation (Observations/NC/OFI)</t>
  </si>
  <si>
    <t>ISO Standard</t>
  </si>
  <si>
    <t>ISO Clause No.</t>
  </si>
  <si>
    <t>ISO Clause Name</t>
  </si>
  <si>
    <t>Department</t>
  </si>
  <si>
    <t>Area</t>
  </si>
  <si>
    <t>Target closure date</t>
  </si>
  <si>
    <t>Actual closure date</t>
  </si>
  <si>
    <t xml:space="preserve">Actions Taken </t>
  </si>
  <si>
    <t>Status</t>
  </si>
  <si>
    <t>Ageing (from Report Date)</t>
  </si>
  <si>
    <t>Deviation (against target closure date)</t>
  </si>
  <si>
    <t xml:space="preserve">CAR No. </t>
  </si>
  <si>
    <t>Ticket No.</t>
  </si>
  <si>
    <t>Methods to assess the effectiveness of training of employees are not identified.</t>
  </si>
  <si>
    <t>Internal</t>
  </si>
  <si>
    <t>GIIS</t>
  </si>
  <si>
    <t>Japan</t>
  </si>
  <si>
    <t>Tokyo</t>
  </si>
  <si>
    <t>Minor -Non-Conformities</t>
  </si>
  <si>
    <t>HR</t>
  </si>
  <si>
    <t>Minutes of Meeting signed by Principal on effectiveness of the training, the process to start by Feb 2020</t>
  </si>
  <si>
    <t>Security of Library at HK campus is of concern. In the absence of lock to secure the room, there will be no control of books stock.</t>
  </si>
  <si>
    <t>Operations</t>
  </si>
  <si>
    <t>Action taken- Lock fixed for library.</t>
  </si>
  <si>
    <t>New admissions throughout the year was affecting the teaching learning process in the class. (esp when a child with less English ability joins in mid year). Also demotion of students midway causes concerns to teachers.</t>
  </si>
  <si>
    <t>OFI</t>
  </si>
  <si>
    <t>8.3.3</t>
  </si>
  <si>
    <t>Academics</t>
  </si>
  <si>
    <t>lower level of english extra classes have been started.</t>
  </si>
  <si>
    <t>Annual academic goals were not evident in some of the departments but were quite evident in some departments.</t>
  </si>
  <si>
    <t>8.3.2</t>
  </si>
  <si>
    <t>objective goals are made 2019-2020 and mail sent to teachers.</t>
  </si>
  <si>
    <t>Exam Department can have question paper bank of all previous years(currently with Subject HODs).Question papers can be shared in google drive than IT 10 which is not safe.</t>
  </si>
  <si>
    <t>8.3.4</t>
  </si>
  <si>
    <t>Past exam papers are now ket in library and arranged suject wise.</t>
  </si>
  <si>
    <t>For process like sports day, examination, a successor was not evident who can be groomed and trained.(HK)</t>
  </si>
  <si>
    <t>7.1.5</t>
  </si>
  <si>
    <t>Additional roles and resposibilities have been defined for teachers and coordinators to mentor other teachers.</t>
  </si>
  <si>
    <t>MyGIIS EPR are underutilized in many areas</t>
  </si>
  <si>
    <t>8.3.5</t>
  </si>
  <si>
    <t>MyGIIS EPR is now utilised.</t>
  </si>
  <si>
    <t>ID cards for students are not updated. With 2 campuses and 3 different curriculum it can cause a concern to tracking the whereabouts of the child.</t>
  </si>
  <si>
    <t>7.1.4</t>
  </si>
  <si>
    <t>Process of making ID compulsory for all students has been intiated</t>
  </si>
  <si>
    <t xml:space="preserve">No periodicals/Magazines in HK library. Only 1 in NK.
</t>
  </si>
  <si>
    <t>New Periodicals and Magazines are now subscribed for. Photo of the same are attached.</t>
  </si>
  <si>
    <t>Attendance record, feedback records, evaluation of effectiveness of trainings not complete in training dept.</t>
  </si>
  <si>
    <t>Attendance record, feedback record of training is now complete.</t>
  </si>
  <si>
    <t>Buddy -teacher concept will be good for new teachers and a demo class will be good on a day apart from orientation day for the same.</t>
  </si>
  <si>
    <t>Induction and on job training details of newly hired employees conducted by academic coordinator.</t>
  </si>
  <si>
    <t>Lack of clarity regarding leave policy, myGIIS leaves, RAMCO leave applying etc.</t>
  </si>
  <si>
    <t>7.1.2</t>
  </si>
  <si>
    <t>New teachers have been informed during the staff orientation with HR department.Evidences attached.</t>
  </si>
  <si>
    <t>Job description given at the time of joining of teachers will help them to target on KPIs.</t>
  </si>
  <si>
    <t>Job description created for every role and is effective from April 2019.</t>
  </si>
  <si>
    <t>Competency Matrix can be made to ensure right person with qualification and experience are in the right job.</t>
  </si>
  <si>
    <t>Compentency skill Matrix is made with right experience and qualification.</t>
  </si>
  <si>
    <t>There is no evidence of Principal’s approval on Curriculum Plan &amp; Lesson Plan.</t>
  </si>
  <si>
    <t>Middle East</t>
  </si>
  <si>
    <t>Abu Dhabi</t>
  </si>
  <si>
    <t>Evidence on Principal's approval and cirriculum has been found.</t>
  </si>
  <si>
    <r>
      <rPr>
        <rFont val="Calibri"/>
        <color theme="1"/>
        <sz val="10.0"/>
      </rPr>
      <t>There is no evidence</t>
    </r>
    <r>
      <rPr>
        <rFont val="Calibri"/>
        <color rgb="FF000000"/>
        <sz val="10.0"/>
      </rPr>
      <t xml:space="preserve"> of MOM for curriculum planning </t>
    </r>
  </si>
  <si>
    <t>MOM details are available for circiculum planning.</t>
  </si>
  <si>
    <t>There is no evidence of communication on training requirements from department head.</t>
  </si>
  <si>
    <t>7.5.2</t>
  </si>
  <si>
    <t>Training reqirement details have been recorded online on RAMCO</t>
  </si>
  <si>
    <r>
      <rPr>
        <rFont val="Calibri"/>
        <color theme="1"/>
        <sz val="10.0"/>
      </rPr>
      <t xml:space="preserve">There is no evidence of </t>
    </r>
    <r>
      <rPr>
        <rFont val="Calibri"/>
        <color rgb="FF000000"/>
        <sz val="10.0"/>
      </rPr>
      <t>evaluation record (Induction Checklist) of employee’s organizational knowledge</t>
    </r>
  </si>
  <si>
    <t>7.1.6</t>
  </si>
  <si>
    <t>Induction checklist has been maintained.</t>
  </si>
  <si>
    <t>Standard format is not used to maintain record of IT Asset Inventory</t>
  </si>
  <si>
    <t>Standard format is used and maintained</t>
  </si>
  <si>
    <t>PRF form is not having complete detail of the product requested</t>
  </si>
  <si>
    <t>8.5.1</t>
  </si>
  <si>
    <t>Evidence Found. Ticket can be closed.</t>
  </si>
  <si>
    <t>Vendor Pre-Evaluation Form is not filled</t>
  </si>
  <si>
    <t>8.4.1</t>
  </si>
  <si>
    <t>Vendor pre-evaluation Form were used and maintained and therefore ticket can be closed.</t>
  </si>
  <si>
    <t xml:space="preserve">Approved Vendor list is not maintained in a standard format </t>
  </si>
  <si>
    <t>Vendor Pre-Evaluation Form is used and maintained</t>
  </si>
  <si>
    <t>Process, forms and templates are not available on server /common drive / internet (MyGIIS)</t>
  </si>
  <si>
    <t>7.5.3</t>
  </si>
  <si>
    <t>Quality</t>
  </si>
  <si>
    <t>Process, forms and templates updated in common drive and myGIIS</t>
  </si>
  <si>
    <t>At campus of GIIS Balewadi, Pune, India, fire evacuation plans were not ready. With young students in campus, this may result in serious consequences</t>
  </si>
  <si>
    <t>India</t>
  </si>
  <si>
    <t>Balewadi</t>
  </si>
  <si>
    <t>Major -Non-Conformities</t>
  </si>
  <si>
    <t>Fire evacuations plan are displayed at prominent locations.</t>
  </si>
  <si>
    <t xml:space="preserve">Fire extinguishers have expired labels. </t>
  </si>
  <si>
    <t>Fire extinguishers has been refilled and new labels with next refilling date is indicated.</t>
  </si>
  <si>
    <t>Fire Safety evacuation plan is not displayed at the school premises of GIIS Balewadi, Pune, India.</t>
  </si>
  <si>
    <t>Fire drill records not available. Some teachers and staff mentioned fire drill was conducted in 2018-19. However, records were not found</t>
  </si>
  <si>
    <t>A Fire safety training and mock drill has been planned in the month of June 2019.</t>
  </si>
  <si>
    <t>Assembly Point in case of emergency has yet to be identified</t>
  </si>
  <si>
    <t>7.1.3</t>
  </si>
  <si>
    <t>Basket Ball cout has been indentified as assembly point.</t>
  </si>
  <si>
    <t xml:space="preserve">Training for staff on the requirements of ISO 9001:2015 could be provided. </t>
  </si>
  <si>
    <t>Observation</t>
  </si>
  <si>
    <t>Training for ISO 9001:2015 has been provided by Mr.Mihir and Mr.Rattin.</t>
  </si>
  <si>
    <t>Quality Policy and objectives display and dissemination needs to be ensured</t>
  </si>
  <si>
    <t>5.2.2</t>
  </si>
  <si>
    <t>Posters of Quality Policy and objectives are been displayed in the campus effcetively.</t>
  </si>
  <si>
    <t>The old CIP plan of PROMISE and BSC not implemented as yet. The new CIP plan is yet to be implemented group-wide</t>
  </si>
  <si>
    <t>Management</t>
  </si>
  <si>
    <t>PROMISE V2 rolled out in all campuses</t>
  </si>
  <si>
    <t>Campus training records need to be maintained additionally, separately apart from those at HQ. This will allow campus to track individual training to KPIs</t>
  </si>
  <si>
    <t>Training records has been maintained by HR.</t>
  </si>
  <si>
    <t>School Calendar 2019-20 to be updated on MYGIIS</t>
  </si>
  <si>
    <t>School calender has been updated on my giis.</t>
  </si>
  <si>
    <t>While the basic processes for Academics are in place, it is not clear whether learning outcomes – segment-wise (grade-wise) has been communicated to the teachers</t>
  </si>
  <si>
    <t>With the Implemtation of 7's analysis the segment-wise data is communicated to the teachers.</t>
  </si>
  <si>
    <r>
      <rPr>
        <rFont val="Calibri"/>
        <color rgb="FF000000"/>
        <sz val="10.0"/>
      </rPr>
      <t>  It is not clear whether GMP is being implemented at this campus.</t>
    </r>
  </si>
  <si>
    <t>GMP documents has been checked and verified and it has been implemented in the campus.</t>
  </si>
  <si>
    <t>SWOT analysis can be conducted department-wise as well as for the school as a whole. Risk &amp; Opportunity for Admission, Business Development may assist in aiding growth in student numbers</t>
  </si>
  <si>
    <t>SWOT Analysis done by the campus</t>
  </si>
  <si>
    <t>Awareness of CBSE requirements could be improved for general staff.</t>
  </si>
  <si>
    <t>Training conducted by the new teacher.</t>
  </si>
  <si>
    <t>Teachers’ monthly reports are not regularly prepared. Perhaps the school being new and change of Principal may have impacted. However, system could be made more robust to withstand change in future</t>
  </si>
  <si>
    <t>Coordinator has started process of preparing and checking teacher's monthly report.</t>
  </si>
  <si>
    <t>Complaint handling is ad hoc. A systematic helpdesk or complaint handling system could be considered for implementation. This in turn would positively impact parent satisfaction and student numbers. Records need to be maintained for analysis</t>
  </si>
  <si>
    <t>8.2.1</t>
  </si>
  <si>
    <t>Compliant handling system is in place and monitored by campus</t>
  </si>
  <si>
    <t>operations</t>
  </si>
  <si>
    <t>Fire drill evidence is conducted and record of the same is now maintained</t>
  </si>
  <si>
    <t>There is no evidence of Principal’s approval on Curriculum Plan.</t>
  </si>
  <si>
    <t>Dubai</t>
  </si>
  <si>
    <t>Curriculum is now approved</t>
  </si>
  <si>
    <t>MOM to be maintained for all critical discussion. MOM for curriculum planning is missing</t>
  </si>
  <si>
    <t>Minutes of the meeting are maintained for critical discussions</t>
  </si>
  <si>
    <t>Question Paper Vetting Form is not in use</t>
  </si>
  <si>
    <t>9.1.1</t>
  </si>
  <si>
    <t>Paper vetting form is in use now.</t>
  </si>
  <si>
    <t>Answer Key is not created</t>
  </si>
  <si>
    <t>9.1.3</t>
  </si>
  <si>
    <t>Answer key is now created</t>
  </si>
  <si>
    <t>Vendor Pre-Evaluation Form is not in use</t>
  </si>
  <si>
    <t>Vendor Pre-Evaluation form is in use now.</t>
  </si>
  <si>
    <t>Planned Preventive Maintenance Sheet is not created</t>
  </si>
  <si>
    <t>PPM now maintained by the campus.</t>
  </si>
  <si>
    <t>Material Safety Data Sheet is not available in lab</t>
  </si>
  <si>
    <t>8.5.4</t>
  </si>
  <si>
    <t>MSDS is now made available in labs</t>
  </si>
  <si>
    <r>
      <rPr>
        <rFont val="Calibri"/>
        <color theme="1"/>
        <sz val="10.0"/>
      </rPr>
      <t xml:space="preserve">There is no evidence of </t>
    </r>
    <r>
      <rPr>
        <rFont val="Calibri"/>
        <color rgb="FF000000"/>
        <sz val="10.0"/>
      </rPr>
      <t>evaluation record (Induction Checklist) of employee’s (Academic &amp; Non-Academic) organizational knowledge</t>
    </r>
  </si>
  <si>
    <t>Evidence of Evaluation Recordof Induction training is available</t>
  </si>
  <si>
    <t>In Quality Manual, item 7.1.5 stated calibration not applicable for the equipment is used for school purpose and it is procured from authorised vendors. The measuring equipment is used for the standard 12 exam only new equipment is procured for that time. This not applicable clause could also be clearly reflected in item 4.3 Scope of Quality Manual release no. 7.</t>
  </si>
  <si>
    <t>External</t>
  </si>
  <si>
    <t>Malaysia</t>
  </si>
  <si>
    <t>KL</t>
  </si>
  <si>
    <t>Revision of Manual On this point Exclusion 7.1.5 to be added to 4.3</t>
  </si>
  <si>
    <t xml:space="preserve">The management of softsopy documents and obsolete version document is under control by Quality Coordinator. Retention period for softcopies of obsolete Quality Manual could be more clearly described in Quality Records Master List. </t>
  </si>
  <si>
    <t>Master List to be revised and retention period to be included</t>
  </si>
  <si>
    <t>Child Aarav Pratap Singh absent in October 2018. Parents email dated 28/8/2018 notify about child will be absent for a 6 weeks period but did not state dates clearly in email.</t>
  </si>
  <si>
    <t>Class teacher to ensure that a verification of dates mail is received from parent in future</t>
  </si>
  <si>
    <t>The control of teaching PPT slides could be further reviewed to ensure there is consistency in teaching deliverables.</t>
  </si>
  <si>
    <t>8.4.2</t>
  </si>
  <si>
    <t>ppt to be categorized and labelled and if used,lesson plan to clearly state the referance no.</t>
  </si>
  <si>
    <t>Social Science class 8 exam papers are developed by teachers on 18/9/2018 and forward to HOD, who later forward softcopy to Exam department on 23/8/2018 for printing purpose. The files of exam papers could be further protected .</t>
  </si>
  <si>
    <t>All Exam papers Soft Copy to be encrypted and stored by Exam Department.Exam Process to be Included in Annexures</t>
  </si>
  <si>
    <t>a.Suitable action plan base on periodic observation made on teachers could be further reviewed to ensure necessary skill or practices are attained.                                                                                                                                                             B. Follow up action for teachers absent for training could be futher reviewed to ensure competent level is achieved as intended.</t>
  </si>
  <si>
    <t>a.The Observation Document changed by including the parameter of Follow up observation.                                                                                                                                                                              b. Evaluation of traineee after Training session to be included and recorded                             ,For absentees  or poor performers on evaluation ,an equivalent  replacement training put in place to attain same level skills.</t>
  </si>
  <si>
    <t>Job roles and responsibilities  defined and established for relief teacher and put on place for any short term teachers for upto 10 days</t>
  </si>
  <si>
    <t>Recruitment Policy to clearly define the roles and responsibilities of Relief Teachers be it short term or long Term</t>
  </si>
  <si>
    <t>Boxes of new books sighted placed along the walk way and nearby there is drinking water booth. Inventory records, labelling and housekeeping of store could be further improved.</t>
  </si>
  <si>
    <t>Storage of Books to be changed to ensure no damage or loss</t>
  </si>
  <si>
    <t>Fire extinguisher sighted at location B-G-01 (nursery) expiry date 16/11/2018 (FM012008Z72243) while physical fire extinguisher expiry 25/7/19, Physics Lab expiry date 10/1/2020 (UB0220162Z36838) while physical fire extinguisher expiry on 11/1/2020 and Office near reception expiry 11/1/2020 (SR2016Y104235) record consistent with list of fire extinguisher.</t>
  </si>
  <si>
    <t>Verification of Record Keeping to checked and photos of Extinguisher label to be included to aviod errors</t>
  </si>
  <si>
    <t>Evaluating performance of quality and delivery of supplied. Audit had trailed tracking of such assessment for Z Force Security Services &amp; Systems Sdn Bhd with result (Very Good), Dhesu Travel &amp; Tours Sdn Bhd (Good), Miners Pocket Books (Good), Koperai Dewan Bahasa &amp; Pustaka dated 02/10/2018 (Very Good).</t>
  </si>
  <si>
    <t>8.4.3</t>
  </si>
  <si>
    <t>Evidence for Rating  added on  Vendor Evaluation documentation</t>
  </si>
  <si>
    <t>There seems to be a gap among staff members in the perception and awareness of KPIs relating to GIIS QMS. During the interview ,it was found that some HODs did not know about or show and explain the KPIs relating to the processes that they were responsible for.</t>
  </si>
  <si>
    <t xml:space="preserve">The academic objectives set subject wise for primary and secondary was decided by academic leaders and disseminated to all teachers.They are aware of their  academic KPIs.
</t>
  </si>
  <si>
    <r>
      <rPr>
        <rFont val="Calibri"/>
        <color rgb="FF000000"/>
        <sz val="10.0"/>
      </rPr>
      <t xml:space="preserve"> The annual calendar is developed based on inputs from four sources – GIIS, KHDA, Dubai Schools Association and School’s internal requirements. a.     Justification for not considering any event / activity or deviating from the time frame may be documented.b.     The annual calendar may have color codes to ensure all the requirements from four sources have been included.</t>
    </r>
  </si>
  <si>
    <t>All Geos</t>
  </si>
  <si>
    <t>AEB minutes documents the changes and color coding has been implemented</t>
  </si>
  <si>
    <r>
      <rPr>
        <rFont val="Calibri"/>
        <color rgb="FF000000"/>
        <sz val="10.0"/>
      </rPr>
      <t xml:space="preserve"> SLA may be developed for security and housekeeping services.</t>
    </r>
  </si>
  <si>
    <t>SLA are developed</t>
  </si>
  <si>
    <t xml:space="preserve">Maintenance data may be analyzed for TAT not met; repetitive failures; frequent failures &amp; spares inventory. </t>
  </si>
  <si>
    <t>GIIS maintains just in time inventory</t>
  </si>
  <si>
    <r>
      <rPr>
        <rFont val="Calibri"/>
        <color rgb="FF000000"/>
        <sz val="10.0"/>
      </rPr>
      <t xml:space="preserve"> Include in the induction training - GDPR / PDPA / equivalent law w.r.t. student personal data </t>
    </r>
  </si>
  <si>
    <t>PDPA requirements are notified to all teachers, staff, parents and third party</t>
  </si>
  <si>
    <t>Q paper may be evaluated for FOG index.</t>
  </si>
  <si>
    <t>AEB minutes where decision is taken not to implement FOG Index</t>
  </si>
  <si>
    <t>Risks and opportunities identified:-During PEC classes, some of the children are not able to reach on time.</t>
  </si>
  <si>
    <t>BLR-Whitefield</t>
  </si>
  <si>
    <t>Proper Channelisation of bus routes.</t>
  </si>
  <si>
    <t>Documents of exam paper-Hard Copy and E-copy maintained.Evidence-Question paper,design and answer key shared to parallel teachers and signatures taken on vetting-sheet. Risk of Evidence and Opportunity-has been identified and recorded in GIIS/F/MC/08-Answer key is not shared with parallel teachers.</t>
  </si>
  <si>
    <t>Answer key should be shared with parallel teachers along with question-paper.</t>
  </si>
  <si>
    <t>Lesson-plan-E copy and hardcopy maintained.Evidence-Civics grade X UNIT-2 Date:20-6-19 to 26-6-19. Topic-federalism,proper format followed.Risk of Evidence and Opportunity-Fornightly lesson plan,words were used for lesson-plan from 20-06-19 to 26-06-19.</t>
  </si>
  <si>
    <t>Word fortnightly should not be used along with the lesson plan.</t>
  </si>
  <si>
    <t>Teachers Observation-E copy and hardcopy maintained.Proper feedback is given.Around 10 obsevations per month are done.
RISK OF EVIDENCE AND OPPORTUNITY-Obervations are done in random order.</t>
  </si>
  <si>
    <t>Proper time table of obervations should be made so that each teacher''s lesson is observed atleast once in ayear.</t>
  </si>
  <si>
    <t xml:space="preserve"> External HDD for securing data.</t>
  </si>
  <si>
    <t>Data is secured in external HDD</t>
  </si>
  <si>
    <t>Installation of CCTV cameras around new building and mph,back entry gate.</t>
  </si>
  <si>
    <t>CCTV installed</t>
  </si>
  <si>
    <t xml:space="preserve">Approval of leave-First Verbal approval/mail and then apply on Ramco. In case of an emergency, inform to co-ordiantors and sir,before 7:30am. Then proxy incharges give proxy according to the time-table.
RISK OF EVIDENCE AND OPPORTUNITY has been identified and recorded in GIIS/F/IMC/08.Proxy is given to teachers without proper distribution.Informations sometimes get delayed.
</t>
  </si>
  <si>
    <t>Proper proxy time table is maintained</t>
  </si>
  <si>
    <t>PROXY- Hard copy as a file is maintained.
RISK OF EVIDENCE AND OPPORTUNITY has been identified and recorded in GIIS/F/IMC/08. Teachers are not writing proxy given in the diary.</t>
  </si>
  <si>
    <t>Proxy Procedure is intimated by WhatsApp</t>
  </si>
  <si>
    <t>Risks and opportunities evident-Introduction of option on my giis for payments for application for security fees refund.</t>
  </si>
  <si>
    <t>IT</t>
  </si>
  <si>
    <t>Security fees refund option is now being been mapped in myGIIS</t>
  </si>
  <si>
    <t>Student transfer intimation can be automated.</t>
  </si>
  <si>
    <t>Student transfer message are now automated. Hence, ticket can be closed</t>
  </si>
  <si>
    <t>Fire exit gates in both pre-primary and secondary block-need to be open all the time.</t>
  </si>
  <si>
    <t>emergency exits are kept closed </t>
  </si>
  <si>
    <t>Ch IV of Electricity rules-1956. Put up Safety Signage's on the Electrical Installations Provide Safety Equipment such as rubber mats / Wooden baton etc near electrical installation. Findings-Entire campus has concealed wiring. MSB's are in place to control overload. However could not see any visual signages or amy other safety equipment such as rubber mats, etc. near electric installations.(Annually)</t>
  </si>
  <si>
    <t>Surat</t>
  </si>
  <si>
    <t>8.2.2</t>
  </si>
  <si>
    <t>Administration</t>
  </si>
  <si>
    <t>Rubber mats etc are displayed in the campus</t>
  </si>
  <si>
    <t>Contract Labour (Regulation &amp; Abolition) Central Rules, 1971-Contract Labour License to be available. Findings-Housekeeping Agency is also SIS. There is no separate contract labour license though from SIS.(Annually)</t>
  </si>
  <si>
    <t>contract labour licenece not applicable to the campus</t>
  </si>
  <si>
    <t xml:space="preserve">Gujarat Fire Safety Rules 2009-
(8) Report of Fire Inspection/ NOC
(3) - Furnish Certicate of Fire Safety Equipment as per Schedule II in Form A.(6 months)
Lack of sufficient nos. of FE's in entire campus. General norm is 1 Fire Extinguisher is required per 100 sq. mtr. Or 1000 sq. ft.
(3) Furnish Certificate in Month of July &amp; January in Form B
</t>
  </si>
  <si>
    <t>Fire NOC is furnished by the campus. Hence, ticket can be closed</t>
  </si>
  <si>
    <t xml:space="preserve">E-waste (Management and Handling) Rules, 2011
Collection of e-waste and channelizing for recycling or disposal.
Findings-Needs to be initiated. Currently 15 plus PC's needs to be disposed of.(Once in 180 days)
</t>
  </si>
  <si>
    <t>Campus handles school e-waste</t>
  </si>
  <si>
    <t>Requirement-The school maintains Health Cards as envisaged by the Comprehensive School Health Programme of the CBSE.
Findings-GIIS Surat doesn't have special health cards, but mentions health progress in the students report cards.</t>
  </si>
  <si>
    <t>Health cards are maintained.</t>
  </si>
  <si>
    <t>There is a doctor-on-call for emergency.
Findings-There is no specific tie-up with Doctor, incase of emergency, student is taken to nearby hospital that is 1km.</t>
  </si>
  <si>
    <t>There is a doctor on call arranged by campus.</t>
  </si>
  <si>
    <t>The school follows a fruit-break, milk-break or mid -day meal plan. 
Findings-Short break at 10 a.m. &amp; lunch break is there at 12.30 p.m.</t>
  </si>
  <si>
    <t>School is following proper breaks</t>
  </si>
  <si>
    <t>There is a dietician and meal planner on the school panel.
Findings-Meal planner is there in canteen but no dietician</t>
  </si>
  <si>
    <t>Dietician is placed in campus.</t>
  </si>
  <si>
    <t>The teachers have their meals with the students and monitor their eating habits. 
Findings-Till grade 2, it is there. Pre-primary, 1st &amp; 2nd standards</t>
  </si>
  <si>
    <t>Teachers  monitors students meal</t>
  </si>
  <si>
    <t xml:space="preserve">The school has constituted a parent-teacher-student committee to address the safety needs of the students.
Findings-Committee is there consisting of Principal, Academic Co-ordinators &amp; Admission Counsellor but safety needs are not specifically discussed with the parents. </t>
  </si>
  <si>
    <t>Safety committee is now formed in school</t>
  </si>
  <si>
    <t xml:space="preserve">The electrical appliances are maintained and are regularly checked.
Infrastructure Report system is in place on daily basis that is responsibility of EA to Principal. There is tie-up with electrician on call basis.Refer evaluation of legal compliance report for further details on this audit finding.
</t>
  </si>
  <si>
    <t>Electrician visits school regularly</t>
  </si>
  <si>
    <t xml:space="preserve">The special records like blood groups, allergies and medication that need to be prescribed frequently are updated with parental support.
</t>
  </si>
  <si>
    <t>Medical records are maintained</t>
  </si>
  <si>
    <t xml:space="preserve">The sports room is well - ventilated and well - equipped to handle common sports injuries.
GIIS Surat has sprays for sports related injuries, for rest of injuries, students are taken to infirmaries.
</t>
  </si>
  <si>
    <t>GIIS surat has medical kit in sports room</t>
  </si>
  <si>
    <t>The school buses are equipped with first - aid boxes, drinking water and mobile phones.
Findings-Drinking water is not there, mobile phone is there with drivers, GPS tracking system is there.</t>
  </si>
  <si>
    <t>Children caary their own water bottle</t>
  </si>
  <si>
    <t>There is a procedure for checking on staff background before they are allowed to work with the children.
Findings-Teachers are recruited by Pallavi. She only does their reference check. Final approval by Principal &amp; Sunitaji. Housekeeping &amp; other contractual staff, they are recruited by Admin. Refer Security Audit Report for further details on this audit point.</t>
  </si>
  <si>
    <t>Staff background is checked</t>
  </si>
  <si>
    <t>There is a child protection policy which includes procedures to be followed for a teacher or any another member of the staff if accused of harming a child. 
Findings-No special policy, but discipline committee is there who acts as &amp; when required</t>
  </si>
  <si>
    <t>Child protection policy is formed in school.</t>
  </si>
  <si>
    <t>The school provides ongoing training and development for staff to address their responsibilities to protect children from abuse.
Findings-GIIS Surat has online training from Noida - Anupama</t>
  </si>
  <si>
    <t>Trainings are provided in school</t>
  </si>
  <si>
    <t>Stress management workshops, yoga classes and meditation sessions are conducted for students and teachers regularly.
Findings-only Yoga day is celebrated.</t>
  </si>
  <si>
    <t>Stress Management is conducted by campus</t>
  </si>
  <si>
    <t xml:space="preserve">There are not enough fire-extinguishers installed at sensitive places. </t>
  </si>
  <si>
    <t>Fire extinguishers are been installed in the campus</t>
  </si>
  <si>
    <t xml:space="preserve">The floors, stairways and railings are safe. 
Findings-Railings to be provided for on both the sides of staircase
</t>
  </si>
  <si>
    <t>As per the Country director's instructions, due to non availability of budget railings cannot be provided this year</t>
  </si>
  <si>
    <t xml:space="preserve">There are fire- alarms and smoke-alarms installed at different places and operational. 
Findings-Not all smoke detectors were found to be working. Zone-wise List of smoke detectors in the entire campus along with their latest test reports to be verified during next audit
</t>
  </si>
  <si>
    <t>Smoke detectors are replaced and are in working condition now</t>
  </si>
  <si>
    <t xml:space="preserve">There are not regular preventive checks to ensure safety related to high risk areas-electrical, fire, civil work, school gates, transport etc. </t>
  </si>
  <si>
    <t>Safety checks are maintained by the campus</t>
  </si>
  <si>
    <t>Training on how to operate fire extinguishers is given by SIS Vendor regularly. 2 Fire Extinguisher's are available in all buses except in one of the Buses where it had gone for refilling as per transport manager. Also 1 Fire Extinguisher was found to be expired in one of the buses. Fire Extinguisher's in some of the Buses Nos. were placed in front in such a way that they were not accessible or not visible to the naked eye</t>
  </si>
  <si>
    <t>FE are now placed in bus and training has been provided</t>
  </si>
  <si>
    <t xml:space="preserve">GPS is there. CCTV Camera's installation is in process </t>
  </si>
  <si>
    <t>CCTV cameras has been installed</t>
  </si>
  <si>
    <t>Divyesh Sutaria is the Transport Manager. Nos. displayed outside of the school bus are that of school reception. No contact nos. are displayed inside of the school bus</t>
  </si>
  <si>
    <t>Transport manager details are displayed inside the school premises.</t>
  </si>
  <si>
    <t>First aid boxes are available in each &amp; every buses, and school nurse checks them regularly. However it's contents are not standardized. Observed Vicks Vaporub expired on 06/2019 in one of the Buses, observed Soframycen which clearly mentions to keep out of reach of children, Observed Paracetamol in another bus, Seen Dabur Gas Tablets in one of the bus First Aid Kit content.</t>
  </si>
  <si>
    <t>First Aid boxes are kept in the campus</t>
  </si>
  <si>
    <t>Alarm bell is provided by the Bus Manufacturer. Tata Motors &amp; Mahindra Manufactured School Buses are used.</t>
  </si>
  <si>
    <t>Alarm bell is in the school buses.</t>
  </si>
  <si>
    <t>Grey uniform for drivers &amp; jacket for bus conductors. Uniform is in process of being changed. However no name plate nor name of owner badge was seen. This part is not complied</t>
  </si>
  <si>
    <t>Uniform is provided corret name &amp; other details.</t>
  </si>
  <si>
    <t>Partially complied. Blood group details to be added. Records are displayed / posted on notice board inside each school bus</t>
  </si>
  <si>
    <t>Medical record maintained</t>
  </si>
  <si>
    <t>Partially Complied. Container storages were there but unused. Utensils were cleaned</t>
  </si>
  <si>
    <t>Containers are now used as storage.</t>
  </si>
  <si>
    <t>Partially Complied. Could see only head cover, no disposal gloves nor aprons</t>
  </si>
  <si>
    <t>Aprons are now seen</t>
  </si>
  <si>
    <t>4 wash basins are there. Could not see any drying towels</t>
  </si>
  <si>
    <t>Drying towels are now provided</t>
  </si>
  <si>
    <t>Normal food items are brought in an autorickshaw while raw materials in a tempo</t>
  </si>
  <si>
    <t>food item are safely brought to school</t>
  </si>
  <si>
    <t>While alighting, found stair railing of B-wing on 3rd floor and ground floor to be slighly loose. It may lead to a fall hazard later if not addressed currently.</t>
  </si>
  <si>
    <t>Railings are put in school.</t>
  </si>
  <si>
    <t>Current FE's are easily accessible, however found one FE to be expired on 30/4/19. List of Fire Extinguisher's location-wise and their periodic test reports to be verified during next audit</t>
  </si>
  <si>
    <t>FE's are available and checked for expiration</t>
  </si>
  <si>
    <t>Yes, it is being adequately maintained. Supervisor does inspection daily and reports to Admin Manager. However no records are maintained. Everything is verbal.</t>
  </si>
  <si>
    <t>Records are maintained</t>
  </si>
  <si>
    <t>False ceilings seen coming off in few places</t>
  </si>
  <si>
    <t>Ceiling is maintained by the campus.</t>
  </si>
  <si>
    <t>Weather damage seen in kitchen / cafeteria area</t>
  </si>
  <si>
    <t>AS per the CD, no canteen facility available for this year so can be closed</t>
  </si>
  <si>
    <t>Good housekeeping standards are not very well maintained. (Look for trash, rodents, large amounts of paperwork stacked up, crumbs, clean surfaces)</t>
  </si>
  <si>
    <t>House keeping standards are maintained</t>
  </si>
  <si>
    <t xml:space="preserve">Observed chairs for events kept next to stairs on way of climbing up in A Wing. Even an old removed AC was lying there. </t>
  </si>
  <si>
    <t>Chairs and AC's are now removed</t>
  </si>
  <si>
    <t>First Aid Box is only available with Nurse for the school and in each bus</t>
  </si>
  <si>
    <t xml:space="preserve">The school has tied up with a local hospital within two kilometers. 
There is no tie-up. Children are taken to a hospital that is 1km away incase of an emergency
</t>
  </si>
  <si>
    <t>The school has tied up with the hospital</t>
  </si>
  <si>
    <t xml:space="preserve">There is a first - aid box placed at every floor of the building.
Not at every floor, only available in infirmary room
</t>
  </si>
  <si>
    <t xml:space="preserve">The teachers have undergone basic training / bridge courses on counseling, first-aid and identification of disabilities/learning difficulties.
No such specific training has been given
</t>
  </si>
  <si>
    <t>Teachers are trained for first  Aid in campus.</t>
  </si>
  <si>
    <t xml:space="preserve">The school carries out an annual medical check up of all the students.
No full body medical check-up is done, last year conducted only for eyes. 
</t>
  </si>
  <si>
    <t>Medical checks are carried for all students</t>
  </si>
  <si>
    <t>The school has a 'Health and Wellness Club'.
Teachers have been specific instructions on what to tell in class, no such separate club exists</t>
  </si>
  <si>
    <t>Health and Wellness club organised by Teachers</t>
  </si>
  <si>
    <t>Every  teacher regularly does not makes use of the 'School Health Manual'.</t>
  </si>
  <si>
    <t>School Health manual maintained and shared by teachers</t>
  </si>
  <si>
    <t xml:space="preserve">The First-Aid protocol for common injuries are not displayed at prominent places in school. </t>
  </si>
  <si>
    <t>First Aid posters displayed in school premises.</t>
  </si>
  <si>
    <t>The school calls medical experts from time to time to sensitize the students and the teachers</t>
  </si>
  <si>
    <t>Medical awareness provided in campus</t>
  </si>
  <si>
    <t>There are ramps and wheel-chairs for differently abled students /  teachers and the school environment is disabled friendly.
Wheel chairs are not available</t>
  </si>
  <si>
    <t>Facility provided in school for differently abled children in school</t>
  </si>
  <si>
    <t>A regular qualified guidance counselor on school roll is not there.</t>
  </si>
  <si>
    <t>Counselor on roll in school campus</t>
  </si>
  <si>
    <t xml:space="preserve">The school informs and consults parents and encourages the participation of families in child protection issues. 
No session with the parents for this is conducted
</t>
  </si>
  <si>
    <t>Child protection awareness provided to parents.</t>
  </si>
  <si>
    <t xml:space="preserve">There is a rehabilitation programme to restore the self-esteem of abused children. </t>
  </si>
  <si>
    <t>Child Abuse policy in place now.</t>
  </si>
  <si>
    <t>The school provides workshops by medical experts and counselors on adolescence related issues.</t>
  </si>
  <si>
    <t>Adolescence related awareness provided to students</t>
  </si>
  <si>
    <t>Awareness  programs are  conducted on AIDS, harmful effects of  tobacco and  drugs</t>
  </si>
  <si>
    <t>Awareness program conducted by school</t>
  </si>
  <si>
    <t>The evacuation plan is displayed at different places in the building. 
No evacuation plan is currently made or available. It is WIP</t>
  </si>
  <si>
    <t>Evacuation plan is displayed by school</t>
  </si>
  <si>
    <t>The students and staff know and understand the evacuation plan to avoid stampede in case of a disaster.</t>
  </si>
  <si>
    <t>student and staff are trained, for evacuation plan.</t>
  </si>
  <si>
    <t xml:space="preserve">CPR and first -aid classes are held at periodic intervals for staff and students. </t>
  </si>
  <si>
    <t>Fisrt Aid program awareness is conducted by school</t>
  </si>
  <si>
    <t>11521 &amp; 11519</t>
  </si>
  <si>
    <t xml:space="preserve">The disaster management drills and evacuation plans are practised from time to time. </t>
  </si>
  <si>
    <t>Staff is trained in DM and evacuation plan.</t>
  </si>
  <si>
    <t>There is provision for well-equipped ambulance in case of emergencies or during any disaster.</t>
  </si>
  <si>
    <t>School has tied up with hospital nearby for emergency ambulance</t>
  </si>
  <si>
    <t xml:space="preserve">The protocols to be followed in case of emergencies are displayed at different places in the building. </t>
  </si>
  <si>
    <t>Protocol followed in case of emergencies is displayed in different parts of the building</t>
  </si>
  <si>
    <t xml:space="preserve">The teachers and paramedical staff are trained to provide resuscitation. </t>
  </si>
  <si>
    <t>Training is provided by the school</t>
  </si>
  <si>
    <t xml:space="preserve">The school is equipped with a Public Address System to make emergency announcements. 
Mike system exists for assemblies
</t>
  </si>
  <si>
    <t>Yes the school is well equipped</t>
  </si>
  <si>
    <t xml:space="preserve">There is a stable Disaster Management Plan which is updated regularly. </t>
  </si>
  <si>
    <t>DRP plan exist in the campus</t>
  </si>
  <si>
    <t xml:space="preserve">There is a School Disaster Response Team consisting of members, administration, teachers and senior students. </t>
  </si>
  <si>
    <t>Yes, the school has Disaster Team</t>
  </si>
  <si>
    <t xml:space="preserve">The school staff is sensitized to address the trauma and post-disaster interventions. </t>
  </si>
  <si>
    <t>Yes, the school staff is trained for Disaster</t>
  </si>
  <si>
    <t>The school's design is safe enough to handle terrorist attacks.
Only 2 watchmen, however without guns are present</t>
  </si>
  <si>
    <t>As per the school Disaster plan</t>
  </si>
  <si>
    <t>A well-equipped disaster management cell in not present in the school.</t>
  </si>
  <si>
    <t>Assembly area not marked clearly &amp; known to people</t>
  </si>
  <si>
    <t xml:space="preserve">Assembly area is marked and visible </t>
  </si>
  <si>
    <t>Does the plan clearly specify procedures for reporting emergencies to the government services and the relevant education authority?No</t>
  </si>
  <si>
    <t>Are the potential risks within and upto a kilometre from the workplace identified?No</t>
  </si>
  <si>
    <t>Does the plan clearly mention about the evacuation plan?No</t>
  </si>
  <si>
    <t>Emergency management Plan:-
Are the roles and responsibilities of key personnel's clearly defined - task force team leaders, class teachers, office staff and students?No</t>
  </si>
  <si>
    <t>Are the roles and responsibilities of key personnel's clearly defined - task force team leaders, class teachers, office staff and students?No.</t>
  </si>
  <si>
    <t>Are the staff responsibilities to account for and supervise students during and following the emergency clearly described?No</t>
  </si>
  <si>
    <t>Does the plan give emphasis on the more vulnerable children below class V?No.</t>
  </si>
  <si>
    <t>Does the plan address the students with special physical, mental and medical needs?No.</t>
  </si>
  <si>
    <t>Does the plan describe about how the DM team will be trained?No.</t>
  </si>
  <si>
    <t>Does plan provide the calendar for mock drill to be conducted?No.</t>
  </si>
  <si>
    <t>yes mock drills are conducted in the school</t>
  </si>
  <si>
    <t>Has the plan been endorsed by local police and fire brigade?No.</t>
  </si>
  <si>
    <t xml:space="preserve">Is there proper handling of e- waste?
E-waste needs to be done
</t>
  </si>
  <si>
    <t>Yes, the school has proper e-waste handling system</t>
  </si>
  <si>
    <t>“School Bus” must be prominently written on the back and front of the bus carrying school children. If, it is a hired bus, “On School Duty” should be clearly written.</t>
  </si>
  <si>
    <t>Yes it is visible</t>
  </si>
  <si>
    <t xml:space="preserve">Details of the Driver (name, address, license number, badge number) and Tel.No. of the school or owner of the bus, Transport Dept’s helpline number and Registration number of the vehicle shall be displayed at prominent places inside and outside the bus in contrast colour. It is to be clearly visible to all the passengers in the bus and to the public so that in case of necessity, the school authority / police or other authorities can be informed. </t>
  </si>
  <si>
    <t>Details are now provided</t>
  </si>
  <si>
    <t>The windows of the bus should be fitted with horizontal grills and with mesh fire.</t>
  </si>
  <si>
    <t>Yes the windows of the bus is well fitted</t>
  </si>
  <si>
    <t>Medical checkup regarding the physical fitness of the driver including eye testing shall be made every year. Fitness certificate issued by the competent authority shall be obtained as per the safety standard under “The Motor Vehicles Act 1988”.</t>
  </si>
  <si>
    <t>Medical check is provided to the campus</t>
  </si>
  <si>
    <t>The school authority must provide one mobile phone in each school bus so that in case of emergency the school bus can be contacted or the driver / conductor of the school bus can contact the Police, State authority and the school authority.</t>
  </si>
  <si>
    <t>Phone is provided to the bus driver</t>
  </si>
  <si>
    <t>The school building shall be free from inflammable and toxic materials, which if necessary, should be stored away from the school building.</t>
  </si>
  <si>
    <t>The school building is free from any such toxic material</t>
  </si>
  <si>
    <t xml:space="preserve">Appropriate measures taken to protect outside environment contamination .
No. Could see flies &amp; also rodent moving around in kitchen premises.
 </t>
  </si>
  <si>
    <t>Pest control activities are performed</t>
  </si>
  <si>
    <t>Premise is adequately lighted and ventilated, properly white washed or painted.Tubelights protected wherever require.
No. Walls are neither white washed nor painted.</t>
  </si>
  <si>
    <t>The school campus is well lighted and ventilated</t>
  </si>
  <si>
    <t>Doors, windows and other opening are fitted with net or screen to prevent insects, flies etc.Net or screen must be easy to remove &amp; clean.</t>
  </si>
  <si>
    <t>Doors and windows are well fitted</t>
  </si>
  <si>
    <t>Street shoes should not be worn while handling &amp; preparing food. 
No. Cook Murli Sharma was observed wearing normal black colored sports shoes.</t>
  </si>
  <si>
    <t>Proper attire is provieded to the cook</t>
  </si>
  <si>
    <t>Adequate facility for cleaning , disinfecting of utensils and equipment
No. Cleaning of utensils is done behind the kitchen in open area</t>
  </si>
  <si>
    <t>Cleaning of utensils are now done at proper facility</t>
  </si>
  <si>
    <t xml:space="preserve">Container used for storage are made of non-toxic material
No, containers are used. Food raw material are kept as it is in a store room behind the kitchen premises.
</t>
  </si>
  <si>
    <t>Containers are in place</t>
  </si>
  <si>
    <t>Food material stored above floor &amp; away from walls
No,All food raw material is placed in the store room randomly.</t>
  </si>
  <si>
    <t>Food material is well stored</t>
  </si>
  <si>
    <t xml:space="preserve">Adequate facilities for toilets, hand wash and control footwear contamination, with provision for detergent/bacterial soap, hand dryer facility and nail cutter are provided. Changing facilities suitably located </t>
  </si>
  <si>
    <t>Adequate facilities for tiolets are provided</t>
  </si>
  <si>
    <t>No person suffering from any infection or contagious disease.
No medical reports available of cook Murli nor of the lady cook helpers</t>
  </si>
  <si>
    <t>Medical check is reguarly done</t>
  </si>
  <si>
    <t>Arrangements are made to get the staff medically examined once in six month to ensure that they are free from infectious, contagious and other disease
no medical report available.</t>
  </si>
  <si>
    <t xml:space="preserve">The staff working are inoculated against the enteric group of disease and vaccinated </t>
  </si>
  <si>
    <t>No employee suffering from a hand or face injury, skin infection or clinically recognised infectious disease</t>
  </si>
  <si>
    <t>Food handlers maintained high degree of personal cleanliness (wash hands with soap and potable water, disinfect hand and dry at the beginning of handling food &amp; after hand contamination).</t>
  </si>
  <si>
    <t>Food handlers refrain from smoking, spitting chewing, sneezing or coughing in food preparation &amp; food service, trim nails &amp; hair, Jewellery control</t>
  </si>
  <si>
    <t>Treatment with permissible chemical, physical or biological agents within the permissible limits are carried out
No pest control activity has been carried out in past 6 months</t>
  </si>
  <si>
    <t>Treatment is done within the limit</t>
  </si>
  <si>
    <t xml:space="preserve">Adequate control measures are in place to prevent insects, birds, animals and rodent entry 
No. Could see rodent during cantee inspection as well as flies also on tables </t>
  </si>
  <si>
    <t>Adequate measures are taken</t>
  </si>
  <si>
    <t>Food preparation areas are cleaned at regular intervals, with water and detergent and with the use of a disinfectant</t>
  </si>
  <si>
    <t>Cleaning is taken care by school</t>
  </si>
  <si>
    <t>Records of pest control (pesticide, insecticide used along with dates &amp; frequency) maintained
No records available. Observed rodent in canteen area during audit</t>
  </si>
  <si>
    <t>Pest control treatment done in school</t>
  </si>
  <si>
    <t xml:space="preserve">Records of medical examination signed by a registered medical practitioner
Could see only OPD Report / Case No. O/2314 of Baldevbhai Narshibhai dated 23/04/2016. No report available of chief cook Murli nor of the 4 - 5 lady assistant cook helpers </t>
  </si>
  <si>
    <t>Medical record are examined by the medical practitioner</t>
  </si>
  <si>
    <t>Are exit signs illuminated and visible?
No signage's exist</t>
  </si>
  <si>
    <t>Exits are clearly identifiable</t>
  </si>
  <si>
    <t xml:space="preserve">Stairways are not being used for storage?
Picture shows Staiways are used for storage. </t>
  </si>
  <si>
    <t xml:space="preserve">stairways are free from any storage. </t>
  </si>
  <si>
    <t>Is the Emergency Evacuation Route &amp; Action Plan posted?</t>
  </si>
  <si>
    <t>Evacuation plan posted every where in the school.</t>
  </si>
  <si>
    <t>Is there no obvious damage to sprinklers?
There is no fire hydrant nor sprinkler system</t>
  </si>
  <si>
    <t>As per the school safety plan</t>
  </si>
  <si>
    <t>Are OSHA (safety) posters prominently displayed?</t>
  </si>
  <si>
    <t>Safety posters well placed in school</t>
  </si>
  <si>
    <t>A warning sign is available in case of spills?</t>
  </si>
  <si>
    <t>No visible naked wires or loose wires</t>
  </si>
  <si>
    <t xml:space="preserve">Sprinkler heads are unobstructed (18" clearance). (Look for any obstructions such as piping, boxes, storage, etc.) </t>
  </si>
  <si>
    <t>Sprinkler heads are protected against damage by system location or with metal guards. (Heads that are installed on low ceilings should have a guard on them)</t>
  </si>
  <si>
    <t>No visible rodents or pests
Observed rodent in kitchen area and reptiles on 1st floor during site inspection</t>
  </si>
  <si>
    <t>Toilets are cleaned as per checklist?</t>
  </si>
  <si>
    <t>Toilets are kept clean by the school</t>
  </si>
  <si>
    <t>Walls, ceilings, windows are clean &amp; devoid of cobwebs?</t>
  </si>
  <si>
    <t>Exit Signanges are clearly marked &amp; visible
No Exit nor Emergency Exit Signage's seen in premises</t>
  </si>
  <si>
    <t>Signages are visible</t>
  </si>
  <si>
    <t>Exits are not clearly identifiable</t>
  </si>
  <si>
    <t xml:space="preserve">Fire extinguisher locations are identified by a sign or other means.
No Fire Extinguisher Signage seen in entire premises </t>
  </si>
  <si>
    <t>FE signage are now visible</t>
  </si>
  <si>
    <t>Students currently participate in varous events and campaigns at school. They should similarly be engaged in security and safety campaign of the school. The school must have an annual “Safety Day” and a “Security Day”.
Currently this is not being done. Can be planned for 2020. Safety &amp; Security Awareness can also be part of assemblies</t>
  </si>
  <si>
    <t>This is being done on certain occasions and there is no documented SOP or training given to staff to carry out this function. The monitoring of the CCTV network is poor and is done from the Principal’s office. There need to be additional monitoring panels to cover the entire feed, and should be observed by dedicated staff.
CCTV was provided to Admin &amp; Security Staff. Currently not functional due to operational reasons. Pending to be done by Camera Agency.</t>
  </si>
  <si>
    <t>Monitoring of CCTV camera is done</t>
  </si>
  <si>
    <t>Detailed background checks on all staff and teachers are not being carried out. The current process involves a telephonic conversation with the references given in the CV. Background checks and police verification is only carried out for the vendors and outsourced staff.
Only police verification criminal part is done. And that too is done by SIS Agency who provides to GIIS the report</t>
  </si>
  <si>
    <t>6.1.3</t>
  </si>
  <si>
    <t>Background checks done by school</t>
  </si>
  <si>
    <t>There is no documented policy. Recommended to have a School Security Committee comprising of effective stakeholders, who would take collective investigative action and follow-up action. Currently a committee consisting of the school counsellors, administrative staff and teaching staff look into investigative procedures.No documented procedure exists. Committee meets as &amp; when required and investigates.</t>
  </si>
  <si>
    <t>School security committee exsits</t>
  </si>
  <si>
    <t>Wall/grill/wired fence of 6-7 ft. height. Min 2 ft. of top guard (barbed wire/concertina)
Same position as of 2017. No changes. There has been theft case reported because of low wall height in month of Feb'19. Security agency was penalised</t>
  </si>
  <si>
    <t>As per security plan</t>
  </si>
  <si>
    <t>Gates to be kept minimum. Ideally material movement to be from an exclusive gate.
Same position as of 2017. No changes. There is no provision for material entry / exit from other gate</t>
  </si>
  <si>
    <t xml:space="preserve">Standard signage at all entrances to include - private property, no trespassing and signage identifying prohibited items. 
No security nor safety related signages observed throughtout the entire campus. Needs to be taken up on priority basis
</t>
  </si>
  <si>
    <t>There should be immediate and automatic switch over of the power supply in case of power failure.
It is manual only.</t>
  </si>
  <si>
    <t>As per safety plan</t>
  </si>
  <si>
    <t xml:space="preserve">Process must exist for positive identification of students and staff upon entry. Ideal would be to have a photo ID coupled with an automated system that would also serve the purpose of attendance management. 
No RFID system exists. 
 </t>
  </si>
  <si>
    <t>Process exists</t>
  </si>
  <si>
    <t xml:space="preserve">Identity of all visitors must be established using Govt. issued photo ID (for example Adhaar / PAN Card / Driving Licence)
No such system exists as maximum visitors are parents. Vendors who visit are authorized one's. They are allowed inside after confirmation with concerned person and after being given visitor pass
</t>
  </si>
  <si>
    <t>Identity of visitors checked</t>
  </si>
  <si>
    <t>Approval process must exist for allowing entry to school premises and gate security must ensure effective implementation of process.
Process is there and followed but is not documented. Guard checks with concerned person over phone before allowing entry</t>
  </si>
  <si>
    <t>Approval process exists</t>
  </si>
  <si>
    <t>Access to hazardous chemicals, tools should be restricted to authorised persons only.
Gas cylinders are kept aside canteen. No student has access there.</t>
  </si>
  <si>
    <t>6.1.2</t>
  </si>
  <si>
    <t>Personnel must be formally and periodically trained in screening procedures. They must be frequently rotated to avoid complacency setting up.
No such process exists. Outside vehicles are not allowed inside the campus</t>
  </si>
  <si>
    <t>Separate ID badges for students, teachers, visitors and parents</t>
  </si>
  <si>
    <t>ID and badges are separte for teachers, visitors and parents</t>
  </si>
  <si>
    <t>Periodic training for security, housekeeping and teachers on intrusion detection.
Just briefing is done.</t>
  </si>
  <si>
    <t>As per training plan</t>
  </si>
  <si>
    <t xml:space="preserve">Fire extinguishers are placed on each floor; there must be more in the admin areas and cafeteria.
This needs to be initiated. Fire Hydrant needs to be installed.
</t>
  </si>
  <si>
    <t>Fire Hydrants are installed, hence ticket can be closed</t>
  </si>
  <si>
    <t>School must have a documented policy on emergency response.
Not there</t>
  </si>
  <si>
    <t>As per disaster plan</t>
  </si>
  <si>
    <t>Guidelines for Staff
The document to have concise and unambiguous guidelines for staff on action to be taken in case of various crisis situations.
No such policies or documentation exists. Crisis are handled situation-wise</t>
  </si>
  <si>
    <t>Guidelines for Students
The document to have concise and unambiguous guidelines for staff on action to be taken in case of various crisis situations.
No such policies or documentation exists. Crisis are handled situation-wise</t>
  </si>
  <si>
    <t>Guidelines for Parents
The document to have concise and unambiguous guidelines for staff on action to be taken in case of various crisis situations.
No such policies or documentation exists. Crisis are handled situation-wise</t>
  </si>
  <si>
    <t xml:space="preserve">Availability of adequate number of first aid kits available at various location on the school premises.
No. Currently it is only with infirmary.
  </t>
  </si>
  <si>
    <t xml:space="preserve">Displayed at  various location on the school premises 
Evacuation plans execution is in process. Will be provided by vendor once Fire Hydrant is installed. Evacuation plans must also include details of existing fire fighting systems in place like Fire Extinguisher's and smoke detectors, where located </t>
  </si>
  <si>
    <t>Availability of adequately trained personnel on fire response, first aid including CPR, traffic control etc. 
Not there.</t>
  </si>
  <si>
    <t xml:space="preserve">Periodic evacuation drills 
Fire training has been done by SIS. No evacuation drills conducted in 2019 </t>
  </si>
  <si>
    <t>Evacuation drill taining is conducted</t>
  </si>
  <si>
    <t>Periodic fire drills 
Not there</t>
  </si>
  <si>
    <t>Fire drills conducted</t>
  </si>
  <si>
    <t>Students, teachers, parents and other staff to be trained on emergency response procedures</t>
  </si>
  <si>
    <t>Periodic specialized training on various aspects of school security including hard and soft skills</t>
  </si>
  <si>
    <t>Training are conducted</t>
  </si>
  <si>
    <t>A documented training programme covering orientation and continuous on the job training</t>
  </si>
  <si>
    <t>The school should have a documented emergency response plan for various emergencies such fire, floods, earthquake, civil unrest etc.</t>
  </si>
  <si>
    <t>A detailed social media policy to govern usage and restrictions inside the school campus</t>
  </si>
  <si>
    <t>Social media policy exists</t>
  </si>
  <si>
    <t>Detailed background checks on all staff that go beyond mere ‘criminal history check’ and may include informal means of getting information on a person’s background</t>
  </si>
  <si>
    <t xml:space="preserve">Availability of CCTV coverage in cafeteria </t>
  </si>
  <si>
    <t>CCTV installed in cafeteria.</t>
  </si>
  <si>
    <t>Adequate medical cover – medical room, doctor on-site and ambulance.</t>
  </si>
  <si>
    <t>Detailed background check on all non-teaching staff/ contract staff including criminal history and social reputation checks
This is being done by Admin for contract staff &amp; non-teaching staff by HR</t>
  </si>
  <si>
    <t xml:space="preserve">Staff and students must be trained to report unescorted visitors / strangers
Strangers / first time visitors are escorted to concerned person in school, awareness sessions need to be conducted during assembly and other gatherings
</t>
  </si>
  <si>
    <t>Staff and students are now trained to report unescorted visitors / strangers</t>
  </si>
  <si>
    <t>Cameras view to be clear
All cameras are in place as per report. However there is no AMC. IP cameras are installed. Total 96 cameras</t>
  </si>
  <si>
    <t>Camera view is now clear</t>
  </si>
  <si>
    <t xml:space="preserve">What can be viewed live, who can view and approval process for footage retrieval
If any requires footage retrieval, principal's approval is required and rights are with admin
</t>
  </si>
  <si>
    <t>As per school policy</t>
  </si>
  <si>
    <t xml:space="preserve">All accountable key to have two sets of keys, original and duplicate. Duplicate key will be kept in the duplicate key chest at the reception of the building and will not be used for daily activities.
Original keys will be kept in the original key board/chest and will be used for day-to-day activities. Both the Keyboards will be kept locked at all times and their keys to be safely held with the Reception Guards/ Main Gate Supervisor.
Duplicate Key board/chest will not be opened without the prior permission of the designated authority.
Duplicate keys are in store room in lock &amp; key. Process needs to be documented
</t>
  </si>
  <si>
    <t>Keys are properly managed</t>
  </si>
  <si>
    <t xml:space="preserve">There should be a functional and comprehensive Fire Alarm System, supported by smoke detectors and fire extinguishers.
Fire alarm system is only for 2nd floor and is functional
</t>
  </si>
  <si>
    <t>Fire alarm system exists</t>
  </si>
  <si>
    <t>Smoke detectors are located only in the labs and the computer room.
In ground &amp; 1st floor, smoke detectors are available but not functional. Smoke detectors are operational only on 2nd floor. Periodic checking of smoke detectors / test report to be verified during next audit.</t>
  </si>
  <si>
    <t>Smoke detectors are operating and school campus has entered into AMC with the vendor for its regular maintenance</t>
  </si>
  <si>
    <t xml:space="preserve">Detailed background checks on all transportation staff that go beyond mere ‘criminal history check’ and may include informal means of getting information on a person’s background  </t>
  </si>
  <si>
    <t xml:space="preserve">All school buses to be compliant with latest guidelines issued by CBSE.
CCTV Cameras installation in bus in process, Speed governors are there. A detailed transporter audit is conducted periodically against checklist provided by CBSE
</t>
  </si>
  <si>
    <t>CCTV Camera installed in buses</t>
  </si>
  <si>
    <t>All school buses must have a first-aid kit, fire extinguisherst and clean drinking water
First aid kits &amp; fire extinguisher's observed in all buses. However first aid kit contents is not standardized across all the 9 buses. Observed Skin Cream that specifically said to be kept out of reach for children in one of the kits, medicines like paracetamol, iodex balm, these items are not part of any list of contents of First Aid Box.</t>
  </si>
  <si>
    <t>First aid kit in all school buses</t>
  </si>
  <si>
    <t>Also observed Fire Extinguisher's kept in non-accessible locations in some of the school buses instead of designated locations. List of Fire Extinguisher's in entire campus including transport buses and along with their type, location, expiry, renewal details to be verified during next audit.</t>
  </si>
  <si>
    <t>FE kept at all places</t>
  </si>
  <si>
    <t xml:space="preserve">Vehicles should have CCTV coverage
CCTVs installation is in process
</t>
  </si>
  <si>
    <t>CCTV is now installed in buses</t>
  </si>
  <si>
    <t xml:space="preserve">All the security guards deployed at the school should be thoroughly vetted for criminal history and social reputation checks.
This is done by SIS Agency for Police Verification. Social Reputation / Additional checks not being conducted </t>
  </si>
  <si>
    <t>Security guards are deployed with proper background checks</t>
  </si>
  <si>
    <t>School to have a detailed SOP on handling of angry parents. This should include measures such as prevention of interruption in school curriculum, attendance by other members of staff etc.
Process is there. First point of contact is Simran - Admissions Counsellor. If parents are still not satisfied, then it is escalated to Principal</t>
  </si>
  <si>
    <t>Admissions</t>
  </si>
  <si>
    <t>Customer complaint policy exists</t>
  </si>
  <si>
    <t>During school campus visit, no safety signage's nor locks found on all entry points of electrical installations, server rooms, etc…No rubber mats, wooden baton also available in such areas. Also no Fire Extinguisher's available in these rooms to minimise damage in case of an emergency. Housekeeping / Storage to be also improved in these rooms. Lots of unwanted material (flamable / inflamable) found in these rooms.</t>
  </si>
  <si>
    <t>Ahmedabad</t>
  </si>
  <si>
    <t>Unwanted material is cleared</t>
  </si>
  <si>
    <t>Supplier is Express Hospitality Facility Management Services. Owner Mr. Ravikumar Yagnik. Supplier was able to show documents pertaining payment to Gujarat labor welfare board, pertaining to service tax registration, PF Code. Verified Shops &amp; Establishment License Reg. No. PII/CNP/2900004/0119013, Regd. On 11/1/2016, Expd. On 31/12/2016. Also No Contract Labor License is available. During inspection, no ID cards found with any of the housekeeping staff working in the school premises</t>
  </si>
  <si>
    <t>Campus has completed documentation process and government will be issuing the license.</t>
  </si>
  <si>
    <t>Noise Level Tests in Ambient to be less than 65 DB in Day Time &amp; 55 DB in night time is not yet obtained from the supplier.</t>
  </si>
  <si>
    <t>Noise level test is done by school</t>
  </si>
  <si>
    <t xml:space="preserve">Consent for DG under Air Act
Installation Permit from State Electricity Board
DG Ambient noise and air testing
-to be obatined from AMC vendor. Licence to be verified. </t>
  </si>
  <si>
    <t>All are obtained by the campus</t>
  </si>
  <si>
    <t>Air Quality Test-to be done</t>
  </si>
  <si>
    <t>Air quality test in now done in the campus</t>
  </si>
  <si>
    <t>In addition to the driver, there shall be a conductor, holding a valid license, deployed in each bus, and his qualification, duties and functions should be in consonance with the provisions in Rule 17 of Motor Vehicles, Rules, 1993.</t>
  </si>
  <si>
    <t>School has male attendant</t>
  </si>
  <si>
    <t>Provision shall be made by the school authorities for at least one well – trained lady attendant, preferably a lady guard, in each school bus, who will ensure safe travel of the children during the entire journey and also render adequate assistance for safe boarding and de-boarding of the children.
Currently, there are only male attendant’s deployed. Reason being given is that students pick-up &amp; drop is planned in such a way that there is no girl child for first and last drop,Lady attendants are currently being deployed only for pre-primary.</t>
  </si>
  <si>
    <t>School pick up -drop off arranged in such a way that no girl child is picked up first and dropped of last</t>
  </si>
  <si>
    <t>Adequate number of hand wash basins made of porcelain/stainless steel with soap, hot &amp; cold water , drying (clean &amp; dry towel) for customer.
Facilities are outside the pantry / canteen nearby area. Only handwash is provided.</t>
  </si>
  <si>
    <t>Canteen records maintained</t>
  </si>
  <si>
    <t>Conveyance &amp; transportation of food in an appropriate state of cleanliness, particularly if the same vehicle has been used to carry non-food items.
Currently food cooked inside the supplier’s premises is brought to Ahmd campus in school van (ECO Model).</t>
  </si>
  <si>
    <t>Cleaniness of transport of food is well taken care by school</t>
  </si>
  <si>
    <t>School buses should be painted yellow with name of the school written prominently on both sides of the bus so that these can be identified easily.
School has 9 buses. No stickers observed on both sides, currently Xerox paper is used.</t>
  </si>
  <si>
    <t>School buses are painted yellow</t>
  </si>
  <si>
    <t xml:space="preserve">Details of the Driver (name, address, license number, badge number) and Tel.No. of the school or owner of the bus, Transport Dept’s helpline number and Registration number of the vehicle shall be displayed at prominent places inside and outside the bus in contrast colour. It is to be clearly visible to all the passengers in the bus and to the public so that in case of necessity, the school authority / police or other authorities can be informed.
This practise is currently not being followed. Needs to be initiated.
 </t>
  </si>
  <si>
    <t>Details are displayed prominently</t>
  </si>
  <si>
    <t xml:space="preserve">The windows of the bus should be fitted with horizontal grills and with mesh fire.
Only rods are fitted, no grills nor mesh wire
</t>
  </si>
  <si>
    <t>Windows of the bus are now fitted with grills</t>
  </si>
  <si>
    <t xml:space="preserve">The school authorities should ensure that every school bus should possess two fire extinguishers of ABC type of 5kg capacity having ISI mark. One of which should be kept in the driver’s cabin and second near the emergency exit door. Similarly, training should be given to the driver, conductor and lady attendant / guard to operate the fire extinguisher.
Himanshu Sharma is the Designated Transport Manager. However his contact details are not displayed as per requirement. Instead contact details, where displayed, are those of the Admissions Team. Reason: Marketing Perspective.
</t>
  </si>
  <si>
    <t>FE in school buses</t>
  </si>
  <si>
    <t>Global Positioning System (GPS) and CCTV arrangement should be made compulsorily in each school bus. It shall be ensured by the owner of the bus that the GPS and CCTV thus installed, is kept in working condition at all the time.
GPS Tracking System via mobile phone app is not available in any of the buses. 
CCTV’s are installed however there are issues w.r.t. 100% successful functioning because as per feedback of the Transport Manager, due to bumpy roads, they become misaligned from their original set position.
Also during SWOT Analysis session, one of the teacher’s feedback was that CCTV’s are not always working.</t>
  </si>
  <si>
    <t>CCTV properly installed</t>
  </si>
  <si>
    <t xml:space="preserve">Each school should designate one Transport Manager who will be entrusted with the responsibility to ensure the safety of school children travelling by school bus. Name and contact details of the Transport Manager of the school must be prominently displayed outside and inside the school bus.
Himanshu Sharma is the Designated Transport Manager. However his contact details are not displayed as per requirement. Instead contact details, where displayed, are those of the Admissions Team. Reason: Marketing Perspective
</t>
  </si>
  <si>
    <t>Transport manager details are displayed inside the school bus.</t>
  </si>
  <si>
    <t>The school buses shall be fitted with alarm bell and siren so that in case of emergency everyone can be alerted.
As per the transport contractors who were available for inspection / audit, This facility is not available in old buses, however it is there in new buses manufactured. And we are using old buses.</t>
  </si>
  <si>
    <t>School buses are fitted with alarm bells and sirens</t>
  </si>
  <si>
    <t xml:space="preserve">Medical checkup regarding the physical fitness of the driver including eye testing shall be made every year. Fitness certificate issued by the competent authority shall be obtained as per the safety standard under “The Motor Vehicles Act 1988”.
This is not done. Transport Manager has assured that it will be done in month’s of June-July.
</t>
  </si>
  <si>
    <t>Medical records produced</t>
  </si>
  <si>
    <t xml:space="preserve">The driver shall be dressed in the uniform of grey trouser and jacket or as prescribed by the State Transport Department with his name plate along with name of owner of the school bus distinctly embossed.
Transport Manager has assured that all drivers will be provided uniform by 15/6/19. ID cards will also be issued to all drivers. </t>
  </si>
  <si>
    <t>Proper uniform is provided</t>
  </si>
  <si>
    <t xml:space="preserve">In case of hired school buses, the school authorities shall enter into a ‘valid agreement’ with the owner / transporter of the school bus and the driver of the school bus shall carry a copy of such agreement.
Verified old agreement copy dated 24th July, 2017 between Spillar education trust &amp; Khodiyar Bus Service. Agreement validity was from 15/6/17 to 31/5/19. Agreement has expired. As per Transport Manager, Negotiations are still going on.
</t>
  </si>
  <si>
    <t>Valid agreement exists</t>
  </si>
  <si>
    <t>The record having details of the students ferried indicating the name, class, residential address, blood group, points of stoppage, route plan should always be kept in readiness with the bus conductor inside the school bus.
Records are maintained. However blood group details not there. It’s column could be added.</t>
  </si>
  <si>
    <t>Medical records including blood group details are maintained</t>
  </si>
  <si>
    <t xml:space="preserve">Refresher training course with a view to fine-tune and increased proficiency of driving shall be imparted to drivers of the school bus periodically i.e. twice in a year.
The only training that was given to the drivers was in 2018 by EICHER motors of upgradation from BS3 to BS4.
</t>
  </si>
  <si>
    <t>Refresher training is conducted to increase proficiency</t>
  </si>
  <si>
    <t xml:space="preserve">The school authority must provide one mobile phone in each school bus so that in case of emergency the school bus can be contacted or the driver / conductor of the school bus can contact the Police, State authority and the school authority.
No separate school owned mobile phone is provided. All drivers / conductors / owners of bus use their personal mobile phone.
</t>
  </si>
  <si>
    <t>Mobiles have been provided to Drivers and attendants</t>
  </si>
  <si>
    <t>Periodic feed-back from school children using school transport facility with regards to driver / conductor be taken and records are to be maintained.
No such records evidenced.</t>
  </si>
  <si>
    <t>Feeback reocrd maintained</t>
  </si>
  <si>
    <t>No person suffering from any infection or contagious disease.
No records maintained.</t>
  </si>
  <si>
    <t>Arrangements are made to get the staff medically examined once in six month to ensure that they are free from infectious, contagious and other disease
As confirmed by Supplier Mr. Agarwal, currently there is no system of having annual medical check-up of cooks done. 
The following medical check-up of the cooks should be done by supplier on an annual basis 
General Body Health:
• CBC
• ESR
• Urine Routine
• Chest X-ray
• Blood Group and Rh Factor
Diabetes Screen:
• Fasting Blood Sugar
Consultations:
• General physical examination and review
The extra tests for Food handlers are as follows:
1. HIV
2. HBsAg
3. Stool Examination
4. VDRL
A copy of their report to be furnished to us every year before beginning of academic session.</t>
  </si>
  <si>
    <t xml:space="preserve">The staff working are inoculated against the enteric group of disease and vaccinated.
Contractor needs to ensure and document the inoculation/vaccinations of kitchen staff. </t>
  </si>
  <si>
    <t>No employee suffering from a hand or face injury, skin infection or clinically recognised infectious disease.
Contractor needs to ensure and document the inoculation/vaccinations of kitchen staff.</t>
  </si>
  <si>
    <t>System of reporting illness to management &amp; medical examination apart from periodic check-up.
Needs to be done by the school (preferably by the medical nurse) once a month at least</t>
  </si>
  <si>
    <t>Medical records produced
Reporting system of illness is there</t>
  </si>
  <si>
    <t>Food handlers maintained high degree of personal cleanliness (wash hands with soap and potable water, disinfect hand and dry at the beginning of handling food &amp; after hand contamination).
Surprise inspections by school admin staff recommended</t>
  </si>
  <si>
    <t>Food handlers refrain from smoking, spitting chewing, sneezing or coughing in food preparation &amp; food service, trim nails &amp; hair, Jewellery control
Surprise inspections by school admin staff recommended</t>
  </si>
  <si>
    <t>Records of medical examination signed by a registered medical practitioner .
No such records maintained.</t>
  </si>
  <si>
    <t xml:space="preserve">Stairways are in good repair with handrails and non-slip tread?
Staircases found to be without support hand railings on LHS throughout the campus. </t>
  </si>
  <si>
    <t>AS per the CD, no budget for this year so can be closed</t>
  </si>
  <si>
    <t xml:space="preserve">Is the Emergency Evacuation Route &amp; Action Plan posted?
Emergency Floor Plans available in Admin Dept. They are not displayed at prominent locations in the entire campus. EMP’s do not include details of Fire Fighting System’s.
</t>
  </si>
  <si>
    <t>EMP are displayed in campus</t>
  </si>
  <si>
    <t>Are fire extinguishers easily accessible, checked monthly, and operational?
Fire Extinguishers not in accessible condition. Annual check by local supplier is done</t>
  </si>
  <si>
    <t>FE are easily accessible</t>
  </si>
  <si>
    <t>Is housekeeping being adequately maintained?
Poor Housekeeping seen in server rooms.
Housekeeping staff not wearing PPE’s.</t>
  </si>
  <si>
    <t>Housekeeping is adequately taken care by the school</t>
  </si>
  <si>
    <t>Are MSDS available for office and housekeeping chemicals? 
Records not maintained.</t>
  </si>
  <si>
    <t>Records are maintained for MSDS</t>
  </si>
  <si>
    <t>Are OSHA (safety) posters prominently displayed?
No such posters were seen.</t>
  </si>
  <si>
    <t>OSHAs posters prominently displayed</t>
  </si>
  <si>
    <t>No visible naked wires or loose wires
Observed Live open wire. Naked wires found to be running around the doors.</t>
  </si>
  <si>
    <t>All naked wires are covered</t>
  </si>
  <si>
    <t>Are rubber mats placed near control panels
Rubber insulation mats not kept in front of energized panels.</t>
  </si>
  <si>
    <t xml:space="preserve">Rubber mats are place in front of energised board </t>
  </si>
  <si>
    <t xml:space="preserve">No heavy material stacked on higher shelves / racks.
Improper Stacking of Material in Pantry.
</t>
  </si>
  <si>
    <t>Stacking of material is proper</t>
  </si>
  <si>
    <t xml:space="preserve">Toilets are cleaned as per checklist
No cleaning checklist is available / maintained in Male Washroom on ground floor.
</t>
  </si>
  <si>
    <t>Toilets are clean as per checklist</t>
  </si>
  <si>
    <t>Exit Signanges are clearly marked &amp; visible
Safety signage’s not found in entire premises.</t>
  </si>
  <si>
    <t>safety signs are clearly visible</t>
  </si>
  <si>
    <t>Exits are clearly identifiable.
No they were not easily identifiable.</t>
  </si>
  <si>
    <t>Fire extinguisher locations are identified by a sign or other means. 
Safety signage’s not found in entire premises.</t>
  </si>
  <si>
    <t>Safety signage visible</t>
  </si>
  <si>
    <t xml:space="preserve">Is each extinguisher in its designated place &amp; clearly visible
Fire Extinguisher’s not found in entire corridor of new building construction. No Fire Extinguisher is available in Principal’s Vehicle. No Fire Extinguisher available in Computer Lab.
</t>
  </si>
  <si>
    <t>FE is kept at designated place</t>
  </si>
  <si>
    <t>Parents communicate their child's health issues to the school. 
Parent communicates with CT and nurse but it would be good if a common email id can be created on mygiis.</t>
  </si>
  <si>
    <t xml:space="preserve">Students Health issue is now communicated to the school by google form </t>
  </si>
  <si>
    <t xml:space="preserve">The school staff is sensitized to understand the genuine health problems of the children. 
program can be initiated for staff
</t>
  </si>
  <si>
    <t>A program has been designed to understand health problems of the children</t>
  </si>
  <si>
    <t>The teachers have undergone basic training / bridge courses on counseling, first-aid and identification of disabilities/learning difficulties.
can be included in at induction training</t>
  </si>
  <si>
    <t>Teachers training schedule in place.</t>
  </si>
  <si>
    <t>The laboratories are well equipped to handle common emergencies.
MSDS TO  BELISTED</t>
  </si>
  <si>
    <t>Laboratories are equipped to handle common emergencies</t>
  </si>
  <si>
    <t>The secluded corners, corridors and staircases are kept under watch by staff during lunch breaks and at the time of dispersal. 
Blind spots behind canteen,book shop not covered by CC tv</t>
  </si>
  <si>
    <t>they are monitoried by duty muster</t>
  </si>
  <si>
    <t>The physical education instructors are sensitive enough to involve students in sports according to their physical capabilities and health related issues.
anaysis to be done.</t>
  </si>
  <si>
    <t xml:space="preserve">PE instructor in consultation with Nurse, to do monitoring and analysis of the Students Health. </t>
  </si>
  <si>
    <t>The school buses are equipped with first - aid boxes, drinking water and mobile phones.
No drinking water. Also record of medicines taken from First Aid box not maintained.</t>
  </si>
  <si>
    <t>School Bus is equipped with first aid boxes etc.</t>
  </si>
  <si>
    <t xml:space="preserve">The school has a strong policy statement against child abuse and exploitation.
to be created to check HR for MOE 
</t>
  </si>
  <si>
    <t>The staff has been trained to be alert to signs of abuse.
Training needs to be provided</t>
  </si>
  <si>
    <t>Training schedule for staff in place.</t>
  </si>
  <si>
    <t>There is a procedure for checking on staff background before they are allowed to work with the children.
To be checked with HR</t>
  </si>
  <si>
    <t>8.1.2</t>
  </si>
  <si>
    <t xml:space="preserve">According to an article published, employers may not get an answer because of PDPA act with reference to background checks of an employee. </t>
  </si>
  <si>
    <t xml:space="preserve">There is a child protection policy which includes procedures to be followed for a teacher or any another member of the staff if accused of harming a child. 
To be checked with MOE
</t>
  </si>
  <si>
    <t>Child policy put in place according to The Child Act 2016</t>
  </si>
  <si>
    <t>The school provides ongoing training and development for staff to address their responsibilities to protect children from abuse.
To be provided.</t>
  </si>
  <si>
    <t>Trainer from Ministry of Women And Child Development trained the staff to protect children from abuse</t>
  </si>
  <si>
    <t>The children are taught the difference between 'good touch and bad touch'.
KG yes / to be done for all</t>
  </si>
  <si>
    <t>Assembly are conducted in school where children are taught 'good touch and bad touch'.</t>
  </si>
  <si>
    <t>The child is helped to understand his right over his own body especially, the right to say 'No'
KG yes / to be done for all</t>
  </si>
  <si>
    <t>Issue is addressed in school assembly and by the counsellor.</t>
  </si>
  <si>
    <t xml:space="preserve">The school provides workshops by medical experts and counselors on adolescence related issues.
To be iniciated regularly </t>
  </si>
  <si>
    <t xml:space="preserve">The children are given enough guidance on managing emotions and building healthy peer relationships.
can be streamlined better 
</t>
  </si>
  <si>
    <t>The children are sensitized to recognize and resist negative peer pressure
can be streamlined better</t>
  </si>
  <si>
    <t>They are taught skills to manage fear, anger and stress.
can be streamlined better</t>
  </si>
  <si>
    <t>They are given positive reinforcement to stay away from criticism, rude language, gossiping and trivial matters that may lead to violence.
can be streamlined better</t>
  </si>
  <si>
    <t xml:space="preserve">The school addresses the issues of bullying, harassment and prejudice against children.
can be streamlined better
</t>
  </si>
  <si>
    <t>Assembly are conducted in school where program's are conducted to address issues on bullying, harassment etc</t>
  </si>
  <si>
    <t>Awareness  programs are  conducted on AIDS, harmful effects of  tobacco and  drugs
To be included</t>
  </si>
  <si>
    <t>There is a regular ongoing program to build up self-esteem and confidence among students.
To be initiated</t>
  </si>
  <si>
    <t>Assembly are conducted in school where program's are conducted to build confidence among students.</t>
  </si>
  <si>
    <t xml:space="preserve">The evacuation plan is displayed at different places in the building. 
not available </t>
  </si>
  <si>
    <t>Evacuation plan is displayed at different places in the school</t>
  </si>
  <si>
    <t xml:space="preserve">The students and staff know and understand the evacuation plan to avoid stampede in case of a disaster.
to be more visible </t>
  </si>
  <si>
    <t>student and staff are trained, and signage are visible</t>
  </si>
  <si>
    <t>The school premises is under surveillance by the Principal / Ops Head through CCTV's.
blind spots-where no CCTV's cameras</t>
  </si>
  <si>
    <t>CCTV installed in blind spots.</t>
  </si>
  <si>
    <t>The staff has been trained to respond in case of an emergency. 
to be trained</t>
  </si>
  <si>
    <t>Staff is trained for emergency</t>
  </si>
  <si>
    <t xml:space="preserve">The  staff know how to use fire -extinguishers.
list to be maintained / firefighters, first aiders 
</t>
  </si>
  <si>
    <t xml:space="preserve">The floors, stairways and railings are safe.
both sides railing 
</t>
  </si>
  <si>
    <t xml:space="preserve">Not mandatory for campus hence currently decided to go as per single railing </t>
  </si>
  <si>
    <t>CPR and first -aid classes are held at periodic intervals for staff and students. 
to be initiated</t>
  </si>
  <si>
    <t>CPR and Rirst Aid Training conducted</t>
  </si>
  <si>
    <t>There is a School Disaster Response Team consisting of members, administration, teachers and senior students
committee's to be formed</t>
  </si>
  <si>
    <t>As per DRP, disaster response team is now formed</t>
  </si>
  <si>
    <t xml:space="preserve">The school staff is sensitized to address the trauma and post-disaster interventions. 
To be included in the plan.
</t>
  </si>
  <si>
    <t>As per DRP, the school staff is now trained</t>
  </si>
  <si>
    <t>The school's design is safe enough to handle terrorist attacks.
To be included in the plan.</t>
  </si>
  <si>
    <t>As per DRP the school is prepared for terroist attack</t>
  </si>
  <si>
    <t>The safety and security checklist of school is updated frequently.
To be included in the plan.</t>
  </si>
  <si>
    <t>Campus have safety and security policy</t>
  </si>
  <si>
    <t>There is a well-equipped disaster management cell in school
To be included in the plan.</t>
  </si>
  <si>
    <t>As per DRP by school</t>
  </si>
  <si>
    <t>There are regular preventive checks to ensure safety related to high risk areas-electrical, fire, civil work, school gates, transport etc. 
To be included in the plan.</t>
  </si>
  <si>
    <t>Maintenance contracts are entered by the school to ensure preventive checks for safety purposes</t>
  </si>
  <si>
    <t>Assembly area marked clearly &amp; known to people
to be bigger</t>
  </si>
  <si>
    <t>Assembly area is marked clearly</t>
  </si>
  <si>
    <t xml:space="preserve">Does the plan clearly specify procedures for reporting emergencies to the government services and the relevant education authority?
To be defined
</t>
  </si>
  <si>
    <t>Part of DRP</t>
  </si>
  <si>
    <t xml:space="preserve">Are the potential risks within and upto a kilometre from the workplace identified?
to check for LPG leakage </t>
  </si>
  <si>
    <t>LPG gas  has been checked for leakage</t>
  </si>
  <si>
    <t>Are the roles and responsibilities of key personnel's clearly defined - task force team leaders, class teachers, office staff and students?
Committee</t>
  </si>
  <si>
    <t>Does the NDMA-Emergency Management plan give emphasis on the more vulnerable children below class V?
to be included in plan</t>
  </si>
  <si>
    <t>Does the NDMA-Emergency Management plan address the students with special physical, mental and medical needs?
to be included in plan</t>
  </si>
  <si>
    <t>Disaster management plan includes all Students and Staff</t>
  </si>
  <si>
    <t>Does the NDMA-Emergency Management plan describe about how the DM team will be trained?
to be included in plan</t>
  </si>
  <si>
    <t>Does plan provide the calendar for mock drill to be conducted?
to be included in plan</t>
  </si>
  <si>
    <t>Mock drill when to be conducted specified in the calender</t>
  </si>
  <si>
    <t xml:space="preserve">Cyber-crimes are handled with sensitivity.
plan to be designed </t>
  </si>
  <si>
    <t>Cyber security guide implemented by school</t>
  </si>
  <si>
    <t>Children are provided enough awareness on safe usage of technology and how to avoid taking risks.
structered model needed</t>
  </si>
  <si>
    <t>Cyber-bullying is handled with utmost care.
structered model needed</t>
  </si>
  <si>
    <t>School buses should be painted yellow with name of the school written prominently on both sides of the bus so that these can be identified easily.
For all big buses</t>
  </si>
  <si>
    <t>Schol bus is now painted yellow</t>
  </si>
  <si>
    <t>“School Bus” must be prominently written on the back and front of the bus carrying school children. If, it is a hired bus, “On School Duty” should be clearly written.
To be initiated</t>
  </si>
  <si>
    <t>School Bus on Duty is prominently written.</t>
  </si>
  <si>
    <t xml:space="preserve">Global Positioning System (GPS) and CCTV arrangement should be made compulsorily in each school bus. It shall be ensured by the owner of the bus that the GPS and CCTV thus installed, is kept in working condition at all the time.
To be ensured
</t>
  </si>
  <si>
    <t xml:space="preserve">GPS installed in buses </t>
  </si>
  <si>
    <t>The school bus must have a First Aid Box and drinking water.
drinking water/Any oral medication removed must be recorded</t>
  </si>
  <si>
    <t xml:space="preserve">School has first aid box, drinking water in the bus
Card is maintained if any medicine is removed
</t>
  </si>
  <si>
    <t>The school bus shall not be fitted with curtains or glasses having dark films.
To be provided</t>
  </si>
  <si>
    <t>Tint has been removed from the bus which has tinted glasses</t>
  </si>
  <si>
    <t xml:space="preserve">Medical checkup regarding the physical fitness of the driver including eye testing shall be made every year. Fitness certificate issued by the competent authority shall be obtained as per the safety standard
 eye checkup and vaccination </t>
  </si>
  <si>
    <t>Certificates of the Driver check-up in place.</t>
  </si>
  <si>
    <t>The school authority shall ensure to train the students to maintain discipline while boarding, commuting and de-boarding the school bus so that no one gets hurt.
To be intiated.</t>
  </si>
  <si>
    <t>Students are trained to foolow discipline in the school bus.</t>
  </si>
  <si>
    <t>Periodic feed-back from school children using school transport facility with regards to driver / conductor be taken and records are to be maintained.
Record to be maintained</t>
  </si>
  <si>
    <t>Survey from students are conducted</t>
  </si>
  <si>
    <t>The school authority should encourage the students to conduct programs through play, exhibition, etc. during ‘Road Safety Week’ to create the awareness in public.
to be intiated</t>
  </si>
  <si>
    <t xml:space="preserve">Students have started participating </t>
  </si>
  <si>
    <t>The staircases, which act as exits or escape routes, shall adhere to provisions specified in the LOCAL REQUIREMENTS to ensure quick evacuation of children.
boxes / broken steps / handrail</t>
  </si>
  <si>
    <t>Stairways are as per local requirements</t>
  </si>
  <si>
    <t>Premise is adequately lighted and ventilated, properly white washed or painted.Tubelights protected wherever require.
To be adhered entirely</t>
  </si>
  <si>
    <t>mamagement decided not to cover tubelights presently</t>
  </si>
  <si>
    <t>Street shoes should not be worn while handling &amp; preparing food. 
To be followed.</t>
  </si>
  <si>
    <t>Conttact with canteen vendors mentions the details of proper gears to maintain hygiene</t>
  </si>
  <si>
    <t>Suitable Aprons, head cover , disposal gloves &amp; footwear are provided.
To be Provided</t>
  </si>
  <si>
    <t>The water is examined chemically &amp; bacteriologically by a local body.
To be intiated</t>
  </si>
  <si>
    <t>KL does not have nay requirement or mandate from the government to examine the water quality.
However, School voluntary takes precautions and water supplied by the government is filtered and by water purifier and the same is serviced.</t>
  </si>
  <si>
    <t xml:space="preserve">Adequate control measures are in place to prevent insects, birds, animals and rodent entry.
To be initiated  </t>
  </si>
  <si>
    <t>Are exit signs illuminated and visible?
To be made visible in entire school</t>
  </si>
  <si>
    <t>Exit signage are visble</t>
  </si>
  <si>
    <t xml:space="preserve">Are corridors and exits free from obstructions and unlocked?
ac not removed, old books </t>
  </si>
  <si>
    <t>Old booKs and AC are now removed</t>
  </si>
  <si>
    <t xml:space="preserve">Stairways are in good repair with handrails and non-slip tread?
both sides handrails, steps broken
</t>
  </si>
  <si>
    <t>Stairways repaired by school hence ticket can be closed</t>
  </si>
  <si>
    <t xml:space="preserve">Is the Emergency Evacuation Route &amp; Action Plan posted?
not put back after painting </t>
  </si>
  <si>
    <t>Evacuation plan is posted back</t>
  </si>
  <si>
    <t xml:space="preserve">Are all equipment and supplies in their proper places?
near Arifin's table, there is laptops and destops 
</t>
  </si>
  <si>
    <t>All issues and supplies are now in proper places.</t>
  </si>
  <si>
    <t>Are MSDS available for office and housekeeping chemicals? 
for labs and cleaning, nurse, canteen</t>
  </si>
  <si>
    <t>MSDS material now available for cleaning purposes</t>
  </si>
  <si>
    <t>Are OSHA (safety) posters prominently displayed?
To be displayed</t>
  </si>
  <si>
    <t>Safety posters are prominently displayed.</t>
  </si>
  <si>
    <t xml:space="preserve">Is the floor surface level and undamaged?
yellow marking to be placed 
</t>
  </si>
  <si>
    <t>Sigange visible in the campus</t>
  </si>
  <si>
    <t>The floor is not wet or slippery?
signs or rubber mats with filters</t>
  </si>
  <si>
    <t>Signage are visible</t>
  </si>
  <si>
    <t xml:space="preserve">A warning sign is available in case of spills?
to be used regularly
</t>
  </si>
  <si>
    <t>Non-slip mats are in entryways if needed?
dormates needed</t>
  </si>
  <si>
    <t>Dormates are placed</t>
  </si>
  <si>
    <t xml:space="preserve">Is any equipment or supplies protruding into walkways?
sharp corners, boxes near bookshop </t>
  </si>
  <si>
    <t>No equpment and supplies are into walkway or sharp corners</t>
  </si>
  <si>
    <t xml:space="preserve">Are there cords or cables causing a trip hazard?
open wires
</t>
  </si>
  <si>
    <t>Open wires are covered</t>
  </si>
  <si>
    <t>Are permanent use cords covered by runners when crossing walkways?
overhead of floor</t>
  </si>
  <si>
    <t>Yes they are now covered</t>
  </si>
  <si>
    <t>No visible naked wires or loose wires
in class rooms, canteen</t>
  </si>
  <si>
    <t>No visible naked wires in classroom and other areas in the school</t>
  </si>
  <si>
    <t>All ELCB's and MCB are marked clearly
To be marked-main switch boards.</t>
  </si>
  <si>
    <t>All ECB's and MCB are marked clearly for authorised restricted entry only</t>
  </si>
  <si>
    <t>Are rubber mats placed near control panels
To be placed</t>
  </si>
  <si>
    <t>Lightning arrester is being checked
To be checked</t>
  </si>
  <si>
    <t>campus have earthing to protect against lightening</t>
  </si>
  <si>
    <t>Lightning alarm system is available
To be made available</t>
  </si>
  <si>
    <t>No tables / chairs kept in aisle or obstructing aisle's
to be cleared</t>
  </si>
  <si>
    <t xml:space="preserve">No furniture is kept in aisle
</t>
  </si>
  <si>
    <t>No heavy material stacked on higher shelves / racks
Boxes were kept to be cleared</t>
  </si>
  <si>
    <t>Boxes are now removed</t>
  </si>
  <si>
    <t>No material is improperly stacked on floor and exceeding 3” height
Boxes were kept</t>
  </si>
  <si>
    <t>Exit Signanges are clearly marked &amp; visible
need to be put up</t>
  </si>
  <si>
    <t>Exits are clearly identifiable
needs to be put up</t>
  </si>
  <si>
    <t xml:space="preserve">Fire extinguisher locations are identified by a sign or other means
need signs and added on evacuation plan
</t>
  </si>
  <si>
    <t>Signs are added to the evacuation plan</t>
  </si>
  <si>
    <t xml:space="preserve">Is the pressure gauge showing that the extinguisher is fully charged (the needle should be in the green zone)?
not all </t>
  </si>
  <si>
    <t>Yes the pressure guage of extinguisher is fully charged, needle is showing green point.</t>
  </si>
  <si>
    <t>Walkways, stairways, and aisle ways are free of obstructions. 
Boxes to be removed</t>
  </si>
  <si>
    <t xml:space="preserve">Drawers and cabinets are placed so they do not open into walkways, stairways, and aisle ways. 
sign to be  placed in staff room </t>
  </si>
  <si>
    <t>Floor mats are not curled up and free from wear and tear.
To be placed</t>
  </si>
  <si>
    <t>Floor mats are placed</t>
  </si>
  <si>
    <t>Are adequate number of First Aid Boxes Available?
guard house, list of first aid boxes and maintaining records if medicines consumed</t>
  </si>
  <si>
    <t>Adequate First Aid boxes are available and list is maintained</t>
  </si>
  <si>
    <t xml:space="preserve">Are the contents of First Aid Box available as per list?
to be checked </t>
  </si>
  <si>
    <t>List of First Aid is maintained and the content in the First Aid box is aper the list.</t>
  </si>
  <si>
    <t>There is a first - aid box placed at every floor of the building.
main places like staffrooms and office</t>
  </si>
  <si>
    <t>First Aid boxes are placed at all main places</t>
  </si>
  <si>
    <t>Every teacher regularly makes use of the 'School Safety Manual'.
Can be created</t>
  </si>
  <si>
    <t>School safety manual created by the school</t>
  </si>
  <si>
    <t>The First-Aid protocol for common injuries is displayed at prominent places in school. 
posters to be put up</t>
  </si>
  <si>
    <t>Fiirst Aid posters are now displayed prominently</t>
  </si>
  <si>
    <t xml:space="preserve"> Student Medical history is well captured during the admission in myGIIS, however this medical data should be shared with the School Nurse and class teachers to avoid any critical situation.</t>
  </si>
  <si>
    <t>Singapore</t>
  </si>
  <si>
    <t>PG Smart Campus</t>
  </si>
  <si>
    <t>School Nurse informs parents before giving any medicines to students</t>
  </si>
  <si>
    <t>Audit findings of internal and external audits need to be disseminated for adequate preparation.</t>
  </si>
  <si>
    <t>Audit findings both for external and internal is attended by the campus</t>
  </si>
  <si>
    <t>However the parent complaints are now handled through helpdesk, there should be more specific filters in the system to distribute and direct the complaints/ queries to concerned departments. This will reduce the TAT for complaint resolution.</t>
  </si>
  <si>
    <t>Drill down option has now been done in Helpdesk</t>
  </si>
  <si>
    <t>For every external training the effectiveness analysis is being done but for internal training effectiveness no data is found.</t>
  </si>
  <si>
    <t>effectivenesss of training is done yearly for all employees.</t>
  </si>
  <si>
    <t>TEAMIE is a good platform for conducting trainings for the staff. However, there should be more modules for the non-academic staff to achieve their training targets.</t>
  </si>
  <si>
    <t>For non staff training is conducted by external trainers</t>
  </si>
  <si>
    <t>First aid boxes should be kept in Primary and Secondary blocks at the designated places for easy access by the Staff during any emergency.</t>
  </si>
  <si>
    <t>First aid boxes kept in Primary and secondary block</t>
  </si>
  <si>
    <t>The school maintains Health Cards as envisaged by the Comprehensive School Health Programme of the CBSE-
To be initiated from 2019-20 academic year.</t>
  </si>
  <si>
    <t xml:space="preserve">Programme has been initiated </t>
  </si>
  <si>
    <t>The school keeps the medical records of students with special health problems-
Will be in place once the above point is complied</t>
  </si>
  <si>
    <t>School keeps proper medical records</t>
  </si>
  <si>
    <t>Every teacher regularly makes use of the 'School Health Manual'-
To be ensured.</t>
  </si>
  <si>
    <t>It is ensured teachers are making use of School Health Manual</t>
  </si>
  <si>
    <t>Teachers have undergone training on identification of disabilities / learning difficulties. There is plan to train teachers on First Aid by Red Cross Organisation. Academic Co-ordinators to give dates to Principal for organising the training programme.</t>
  </si>
  <si>
    <t>Teachers trained and are made aware of First Aid.</t>
  </si>
  <si>
    <t>Currently not in place, planning to involve parents of students who are dieticians, nutritionists, etc…in School Management Committee</t>
  </si>
  <si>
    <t>First Aid Kits to be provided in Chemistry Laboratories.</t>
  </si>
  <si>
    <t>First-Aid kit to be provided in chemistry lab</t>
  </si>
  <si>
    <t>The First-Aid protocol for common injuries is displayed at prominent places in school. 
No, to be initiated. Communications team to come up with Visual Posters / Displays.</t>
  </si>
  <si>
    <t>First-Aid protocol are now displayed</t>
  </si>
  <si>
    <t>Students Committee is there. Parent-Teacher-Student Committee to be initiated to address safety issues.</t>
  </si>
  <si>
    <t xml:space="preserve"> Parent-Teacher-Student Committee has been initiated </t>
  </si>
  <si>
    <t>The medical history of every student is not available in the school.</t>
  </si>
  <si>
    <t>Awareness program being done currently on Aids. For harmful effects of tobacco &amp; drugs, it can be considered for secondary students.</t>
  </si>
  <si>
    <t>CPR and first -aid classes are held at periodic intervals for staff and students. 
Pending for this year.</t>
  </si>
  <si>
    <t>Training is provided to staff and students</t>
  </si>
  <si>
    <t>A) Smoke Detectors Not Working in Record Room, Conference Room, 2 smoke detectors found not working in Stores, Smoke detectors found to be not working in Biology lab too although AMC Exists with Vendor. B) No periodic Fire Testing Reports available for Sirius III Security System or Fire System in New Block.</t>
  </si>
  <si>
    <t>Smoke detectors are replaced</t>
  </si>
  <si>
    <t xml:space="preserve">The protocols is not be followed in case of emergencies are displayed at different places in the building.-to be done </t>
  </si>
  <si>
    <t>Emergency protocol are now displayed</t>
  </si>
  <si>
    <t>The teachers and paramedical staff are trained to provide resuscitation-CPR training to be done</t>
  </si>
  <si>
    <t>There is a School Disaster Response Team consisting of members, administration, teachers and senior students-This needs to be documented</t>
  </si>
  <si>
    <t>School has disaster response team.</t>
  </si>
  <si>
    <t>Counsellors are there to handle Trauma. Post disaster interventions training like handling mob violence, electrical needs to be done.</t>
  </si>
  <si>
    <t>Not a single CCTV Camera found in MPH or it's surrounding area's. No CCTV Camera's are installed in new annex of senior block. Refer security audit report for further details.</t>
  </si>
  <si>
    <t>There is a well-equipped disaster management cell in school-needs to be documented</t>
  </si>
  <si>
    <t>a) This is being done on a regular basis. Concept of SOD (Staff on Duty) is followed from teacher's side &amp; admin side's who submit a report daily and that which is documented &amp; reviewed. It's like a Maker-Checker System. B) Emergency / Safety Exit. It's door is locked. Assembly Area Location to be changed</t>
  </si>
  <si>
    <t>emergency signage displayed</t>
  </si>
  <si>
    <t>No emergency contact numbers prominently displayed in the principal room?</t>
  </si>
  <si>
    <t>Contact details are now displayed</t>
  </si>
  <si>
    <t>No plan exist which clearly specify procedures for reporting emergencies to the government services and the relevant education authority?</t>
  </si>
  <si>
    <t>Procedures are now documented to report to government agencies</t>
  </si>
  <si>
    <t>No plan been endorsed by local police and fire brigade?</t>
  </si>
  <si>
    <t>Fire drill are scheduled</t>
  </si>
  <si>
    <t>School buses should be painted yellow with name of the school written prominently on both sides of the bus so that these can be identified easily.
Branding was not done at the time of audit. However evidence of initiation of branding activities seen next day in few of the buses</t>
  </si>
  <si>
    <t>Branding of the school buses are now done.</t>
  </si>
  <si>
    <t>Details available on the front side. Inside the bus needs to be done.</t>
  </si>
  <si>
    <t>Details are now available on the back side of the bus.</t>
  </si>
  <si>
    <t>All old buses (20 nos.) have only 1 FE. New vehicles (25 nos.) have 2 FE's. Only 1 Safex Brand FE found in Bus no. G28 having validity till 20/11/2020. Records of training to operate the FE's not evidenced.</t>
  </si>
  <si>
    <t>FE is now kept and records updated</t>
  </si>
  <si>
    <t>M Lakshmeesha is the designated transport manager. Currently, his name and contact details are not displayed outside and inside the school bus.</t>
  </si>
  <si>
    <t>PVC's are there and it's summary details are maintained in a spreadsheet, however on counting, seen PVC's of only 16 lady conductors although hired are 45. Reason given is that they are newly hired, old one's have left. Transport vendor has assured that balance PVC's will be completed in next 2-3 months</t>
  </si>
  <si>
    <t>PVC's are completed by the campus</t>
  </si>
  <si>
    <t>First Aid Boxes are available in all buses. All contents are kept in a recyclable bag wrapped with a rubber band. Soprasun Skin Cream found in First Aid Box Content of Bus G-5 which is to be sold by retail on the prescription of a Registered Practioner only. In Bus G-38, First Aid Kit Contents were found in Bus Toolbox. Although vendor says that they do checking of First Aid Kits regularly &amp; update it's contents when required, it is highly recommended that the school nurses do a check of all the First Aid Kit's of all the buses for veracity of it's contents and submit a monthly report.</t>
  </si>
  <si>
    <t>First Aid boxes now available in all buses.</t>
  </si>
  <si>
    <t>As per transport vendor, they do Sugar, BP &amp; eye check-up of their drivers. Medical Reports not available at the time of audit.</t>
  </si>
  <si>
    <t>Medical Reports available</t>
  </si>
  <si>
    <t>Blood Group details, a column to be added across all buses and routes. Seen that in one of the buses, the route details were not pasted on the notice board but were got from the driver upon inquiring in folded wrap. Refer pic as evidence.</t>
  </si>
  <si>
    <t>Blood group details now made available</t>
  </si>
  <si>
    <t>Records not available at the time of audit although transport vendor has assured that it's being done &amp; file is being maintained.</t>
  </si>
  <si>
    <t>Records are available</t>
  </si>
  <si>
    <t>Records not available at the time of audit although transport vendor has assured that it's being done &amp; file is being maintained</t>
  </si>
  <si>
    <t>School security person is responsible to conduct alcohol check on drivers for which a separate register is maintained. Found check records available for 5/8/19, however for 3/8/19 were not available. As per transport supervisor from vendor's side, it is done 2 times a week whereas security person said that it's done daily. No records of checking done between 15/7/19 till 20/7/19 observed</t>
  </si>
  <si>
    <t xml:space="preserve">Checking is done </t>
  </si>
  <si>
    <t>PTM Register is maintained. Feedback from driver's is also maintained separately. For PTM register, Found details dated 5/1/19, 27/7/19 &amp; 3/8/19 (erroneously written as 3/7/19). No details observed / recorded for the remaining six months period i.e. after 5/1/19 till 27/7/19. Also in some of the feedback from PTM cases, what is the action taken is not evident. And status of closure of the actions taken e.g. Name: Amrush Kumar IC G-11 route. 9008224242. Maid is not handling kids. It's action taken &amp; closure details not evident. Although feedback of drivers is recorded separately in register, what is the actions taken  &amp; closure status is not evident. There is scope to structurise the feedback taken from PTM &amp; from drivers</t>
  </si>
  <si>
    <t>PTM and bus complaint tracker is now maintained separately</t>
  </si>
  <si>
    <t>No water potability tests are being done.</t>
  </si>
  <si>
    <t>Water is now tested for potability.</t>
  </si>
  <si>
    <t>Food transportation is done in 2-wheeler bikes</t>
  </si>
  <si>
    <t>Food transported in three vehicle</t>
  </si>
  <si>
    <t>No Records of pest control (pesticide, insecticide used along with dates &amp; frequency) maintained</t>
  </si>
  <si>
    <t>Records for pest control maintained by the campus</t>
  </si>
  <si>
    <t xml:space="preserve">No Records of medical examination signed by a registered medical practitioner </t>
  </si>
  <si>
    <t>Medical practitioner has now certified medicines</t>
  </si>
  <si>
    <t>Supplier doesn't have license from local health authorities. Supplier has asked for 15 days time to submit copy of valid license.</t>
  </si>
  <si>
    <t>Suppliers have produced their valid license</t>
  </si>
  <si>
    <t>Are exit signs illuminated and visible?-No signage's exist.</t>
  </si>
  <si>
    <t>Side railings to be provided for the staircases in all the blocks, for MPH entrance.</t>
  </si>
  <si>
    <t>Found project team's material lying near MGCUV</t>
  </si>
  <si>
    <t>Materials have been removed</t>
  </si>
  <si>
    <t>No Fire Extinguisher is available in Stores.
No Fire Extinguisher seen in entire corridor of 1st floor, A Block, in AV Room
Seen expired Fire Extinguishers dated March'19 in New Block Corridor, in Biology lab, Chemistry Lab, 
Only 3 Fire Extinguishers found in Senior Block.</t>
  </si>
  <si>
    <t>FE is now kept in the campus.</t>
  </si>
  <si>
    <t>No inventory list of fire extinguishers maintained with their location details, date of expiry, renewal, type of fire extinguishers, etc..?</t>
  </si>
  <si>
    <t>Inventory list maintained</t>
  </si>
  <si>
    <t>Materials Identification / Tagging is not seen in stores room. 5S Japanese Housekeeping Methodology to be implemented in Stores.</t>
  </si>
  <si>
    <t>Material are now tagged</t>
  </si>
  <si>
    <t>MSDS Sheets not seen in Chemistry Lab, although laboratory safety measures poster is displayed.</t>
  </si>
  <si>
    <t>MSDS poster are now displayed.</t>
  </si>
  <si>
    <t>No OSHA (safety) posters prominently displayed?</t>
  </si>
  <si>
    <t>A Block, Electric Wire Casing not evident.
A Block, Naked Wire hanging in staircase, in staff room (new block)
Networking Wire, found hanging in IT Lab,</t>
  </si>
  <si>
    <t>wires are covered</t>
  </si>
  <si>
    <t>No temporary connections for wiring or appliances.</t>
  </si>
  <si>
    <t>Naked wires are coveerd</t>
  </si>
  <si>
    <t>Are rubber mats placed near control panels.</t>
  </si>
  <si>
    <t xml:space="preserve">Rubber mats are placed in front of energised board </t>
  </si>
  <si>
    <t>Earthing is in place but no periodic checking is done.</t>
  </si>
  <si>
    <t>Periodic checking is noe done</t>
  </si>
  <si>
    <t>MPH False Ceiling Near The Entrance Door could be seen coming off.</t>
  </si>
  <si>
    <t>False ceiling repaired</t>
  </si>
  <si>
    <t>Waste Material seen in stores room. Art room material to be disposed off.</t>
  </si>
  <si>
    <t>Waste material is removed</t>
  </si>
  <si>
    <t>No Exit Signanges are clearly marked &amp; visible</t>
  </si>
  <si>
    <t>Builder's Material lying in staircase behind MGCUV</t>
  </si>
  <si>
    <t>Buliding material is now removed</t>
  </si>
  <si>
    <t>Antibiotics / Steroids such as Otrium Nasal Spray observed in medicines stock. Also seen Dolo 650mg, schedule H drugs such as Combiflam &amp; Cyclopam. List of Medicines as recommended by a Panel Doctor only to be kept and it's utilisation records to be maintained.</t>
  </si>
  <si>
    <t>Medicines kept as per authorities defined prescription.</t>
  </si>
  <si>
    <t>Arrangements are made to get the staff medically examined once in six month to ensure that they are free from infectious, contagious and other disease
Interview of the food servers reply is that no such medical tests are conducted</t>
  </si>
  <si>
    <t>Medical tests are conducted</t>
  </si>
  <si>
    <t>No formal mechanism in place.
This must be done formally and informally both. Currently only the law enforcement agencies are being actively engaged with. Such local agencies must be involved in the school emergency drills, and must also be invited on campus to conduct awareness/training sessions</t>
  </si>
  <si>
    <t>Training sessions are conducted</t>
  </si>
  <si>
    <t>There is no documented procedure for approval. Currently the guard on duty checks with the supervisor or admin on phone.
There is no SOP / documented procedure. Approvals are taken on case to case basis on emails. Outside vehicles are not allowed except in case of medical emergencies.</t>
  </si>
  <si>
    <t>Visitor management SOP in place</t>
  </si>
  <si>
    <t>Currently not being done. Needs to be documented and followed.
Inventory Register is being maintained by Stores.However  A4 Xerox Copiers details are not updated in Register Book.  Last entry seen is 1/7/19. Reason on leave.</t>
  </si>
  <si>
    <t>Store room is now well organised and maintained </t>
  </si>
  <si>
    <t>The CCTV coverage is adequate. However, the perimeter needs to be under surveillance to cover vulnerable points. The school is in the process of converting the analog network to IP.</t>
  </si>
  <si>
    <t>Cameras are placed to cover all points</t>
  </si>
  <si>
    <t>The existing cameras are adequately sited, however, additional cameras need to be provided to cover the blind spots.</t>
  </si>
  <si>
    <t>Of the existing 107 cameras, 2 are not working. Additional cameras are being installed to cover vulnerable spots.</t>
  </si>
  <si>
    <t>Cameras are working</t>
  </si>
  <si>
    <t xml:space="preserve">Currently the surveillance screen is setup in the admin cabin. However, monitoring is not being done and number of screens is inadequate.
A separate control area needs to be earmarked, separated off and equipped with enough monitors to view the enhanced network.
A dedicated and trained security supervisor needs to be earmarked for this role.
</t>
  </si>
  <si>
    <t>Monitoring is now done, evidence is provided hence this ticket can be closed</t>
  </si>
  <si>
    <t>Currently the backup is only for 15-20 days.
No change. Total 7 DVR's. All IP cameras have min. 30 days. Rest depends as per type i.e. min 21 days, 9 days, etc…</t>
  </si>
  <si>
    <t>Back up is taken by the campus</t>
  </si>
  <si>
    <t>Various material stored separately on all floors as per requirement. Some waste material on the staircase in the admin block needs to be removed as it may be a potential fire hazard.</t>
  </si>
  <si>
    <t>Waste material removed</t>
  </si>
  <si>
    <t>In the process, however, should be an RFID based system
Same ID badges exists for students, teachers, parents &amp; vendors. Different color tags could be implemented. There is inhouse ID card printing machine</t>
  </si>
  <si>
    <t>RFID system in place</t>
  </si>
  <si>
    <t>Reconciliation of keys is not happening. Identification tags need to be put for both keys cupboards i.e. classroom &amp; other dept's. There is no documented key control procedure.</t>
  </si>
  <si>
    <t>SOP on Key management is collated and circulated</t>
  </si>
  <si>
    <t>Specific instructions must exist on issue and receipt of accountable keys. Specimen signatures must be available and a log must be maintained for issue and receipt activity.
No such process exist.</t>
  </si>
  <si>
    <t>log is maintained of issuing keys with signatures</t>
  </si>
  <si>
    <t xml:space="preserve">All accountable key to have two sets of keys, original and duplicate. Duplicate key will be kept in the duplicate key chest at the reception of the building and will not be used for daily activities.
Original keys will be kept in the original key board/chest and will be used for day-to-day activities. Both the Keyboards will be kept locked at all times and their keys to be safely held with the Reception Guards/ Main Gate Supervisor.
Duplicate Key board/chest will not be opened without the prior permission of the designated authority.
</t>
  </si>
  <si>
    <t>Should an accountable key be lost, it must be reported immediately to the owning department manager and site security leader. Once a replacement is issued, it must be documented and the inventory updated.
No SOP exists for the above.</t>
  </si>
  <si>
    <t>All the areas considered to be critical/hazardous should be identified and notified as such with appropriate warning signs. These could include labs, swimming pool, gymnasiums, DG rooms,  record rooms etc.
Partially done. All such areas need to be covered with appropriate warning signs -  terrace entry, DG shed, server room, swimming pool etc.</t>
  </si>
  <si>
    <t>As per Disaster plan</t>
  </si>
  <si>
    <t>No Crisis Response Team. Recommended that crisis team be earmarked at school level and their responsibilities be documented.</t>
  </si>
  <si>
    <t>No EMP (emergency management plan) exists. It is only for Fire but not for any other medical emergencies
Not documented</t>
  </si>
  <si>
    <t>Guidelines for Staff-The document to have concise and unambiguous guidelines for staff on action to be taken in case of various crisis situations 
No SOP exists.</t>
  </si>
  <si>
    <t>SOP exists</t>
  </si>
  <si>
    <t>Guidelines for Student-The document to have concise and unambiguous guidelines for staff on action to be taken in case of various crisis situations 
No SOP exists.</t>
  </si>
  <si>
    <t>Guidelines for Parents-The document to have concise and unambiguous guidelines for staff on action to be taken in case of various crisis situations 
No SOP exists.</t>
  </si>
  <si>
    <t>Tie-up is there with Police, Fire Station, Forest Person for Snake Bites, Medical but guidelines need to be formulated. Currently everything is on word of mouth and based on experience</t>
  </si>
  <si>
    <t>Emergency kit containing – emergency contacts, communication equipment with extra batteries, flash lights, tapes, tools, student &amp; staff directory with contact details and health records, floor plans, bus routes, prefabricated signs (PARENTS, COUNSELLORS, VOLUNTEERS, MEDIA, POLICE, MEDICAL, KEEP OUT etc.), a laptop and printer.  An entire emergency kit in one place with all the items as per list, it doesn't exist.</t>
  </si>
  <si>
    <t>Emergency Kit exists</t>
  </si>
  <si>
    <t>Evacuation plans are not displayed, but exit signs are displayed</t>
  </si>
  <si>
    <t>Availability of adequately trained personnel on fire response, first aid including CPR, traffic control etc. 
Not available. All admin staff, security staff and selected teaching staff must be specifically trained.</t>
  </si>
  <si>
    <t>Trainings are provided by school</t>
  </si>
  <si>
    <t>There must be a process for ‘daily road worthiness check’ before vehicles move out for duty. This should form part of SLA with third party transport provider if any. 
Daily fitness checks are not being done. Require a full-time trained personnel for the same.</t>
  </si>
  <si>
    <t>worthiness check of the bus is part of SLA</t>
  </si>
  <si>
    <t>PVC's of all lady conductors are not in place. It will take 2-3 months more time.</t>
  </si>
  <si>
    <t>Availability and completeness of post orders giving duties and responsibilities for each guard post including in vernacular.
Maintained only in English. Not translated in Kannada</t>
  </si>
  <si>
    <t xml:space="preserve">Post duties and resposibilities are translated into vernacular language </t>
  </si>
  <si>
    <t>Availability of first aid trained persons and their proficiency.
Only 2 Nurses are trained and certified.</t>
  </si>
  <si>
    <t>Hospitals exist nearby but there is no formal tie-up for emergency treatment. This needs to be coordinated</t>
  </si>
  <si>
    <t>Tie-up with near by hospital</t>
  </si>
  <si>
    <t>Being done by the contractor only. Police Verification (PV) records of all staff needs to be maintained by the school; contractor must ensure this whenever any staff member is changed.
No additional checks being conducted</t>
  </si>
  <si>
    <t>PV records of all staff is maintained</t>
  </si>
  <si>
    <t>School admin supervises cafeteria during breakfast &amp; lunch. Dedicated team is there. Hygiene check is currently not being done</t>
  </si>
  <si>
    <t>Hygiene Check now conducted</t>
  </si>
  <si>
    <t>Motor Vehicles Act-Company owned vehicle is there but not utilised. To be sold in near future as per Admin. Driver is employed but outsourced. 
No records available during audit</t>
  </si>
  <si>
    <t>To obtain food serving license from all suppliers (caterers).
Supplier doesn't have license currently. Has assured to submit it in next 15 days.</t>
  </si>
  <si>
    <t>License made available</t>
  </si>
  <si>
    <t>To have mandatory meters installed on energy sources.
A full-time electrician is there but for minor electrical repair works. For meters checking, person from Vescom comes &amp; checks the meters periodically &amp; gives the report.</t>
  </si>
  <si>
    <t>Repair reports submitted</t>
  </si>
  <si>
    <t>Contract Labour License to be available.
No records available during audit for verification.</t>
  </si>
  <si>
    <t>Records now avaiable</t>
  </si>
  <si>
    <t>License of Private Security Guards.
Agency sent Shops &amp; Establishment License for Verification</t>
  </si>
  <si>
    <t>(1) Report of Fire Inspection/ NOC 2) Get the building inspected by agencies empanelled by the Fire and Emergency Services Department to ensure that the fire equipment installed are in good and workable condition. An affidavit about the working conditions of system along with inspection report shall be submitted to the Fire and Emergency Services Department and BBMP or Local Municipal Authority once in every two years
Done last year as per Admin, howver no records available during audit</t>
  </si>
  <si>
    <t>Inspection report of fire safety produced by the campus</t>
  </si>
  <si>
    <t>Collection of e-waste and channelizing for recycling or disposal.
Currently not done. Material is just dumped outside when not required.</t>
  </si>
  <si>
    <t>Proper mechanisim of disposal</t>
  </si>
  <si>
    <t xml:space="preserve">Noise Level Tests in Ambient to be less than 65 DB in Day Time &amp; 55 DB in night time
No records available during audit for verification
</t>
  </si>
  <si>
    <t>Consent for DG under Air Act
Installation Permit from State Electricity Board.
DG Ambient noise and air testing.</t>
  </si>
  <si>
    <t>Air Quality Test
No records available during audit for verification</t>
  </si>
  <si>
    <t>Compliance of national building code.
No records available during audit for verification</t>
  </si>
  <si>
    <t>Records are made</t>
  </si>
  <si>
    <t>The school should be run by a Registered Society/ Trust/Company registered under Section 25 (1)(a) of the Companies Act, 1956 and one of the principal purposes of the Society/ Trust/Company must be Educational.
Trust deed is there. For certificate for 'OUT', Admin needs to speak to Legal</t>
  </si>
  <si>
    <t>Certificate obtained</t>
  </si>
  <si>
    <t>No ECA and CCA observation checklist is found in the Teachers Observation Schedule.</t>
  </si>
  <si>
    <t>East Coast -Singapore</t>
  </si>
  <si>
    <t>ECA and CCA found in Teachers observation schedule.</t>
  </si>
  <si>
    <t>Though CAR has been maintained for TAT maintenance data but no supporting documents has been found.</t>
  </si>
  <si>
    <t>TAT register is maintained</t>
  </si>
  <si>
    <t>Leave balance on RAMCO incorrect</t>
  </si>
  <si>
    <t>leave Balance in RAMCO is updated and corrected</t>
  </si>
  <si>
    <t>No CCTV camera in new block</t>
  </si>
  <si>
    <t xml:space="preserve">CCTV Camera installation provision is made by the campus </t>
  </si>
  <si>
    <t>Teachers reaching late to class</t>
  </si>
  <si>
    <t>New time table is circulated to ensure teachers reach on time</t>
  </si>
  <si>
    <t>Busus arriving 20 minutes late</t>
  </si>
  <si>
    <t>Bus register showing arrival on time</t>
  </si>
  <si>
    <t>Stock assessment form was not available</t>
  </si>
  <si>
    <t>Stock aeeseement form is now developed and maintained</t>
  </si>
  <si>
    <t>Proxy procedure has been changed, New procedure being updated</t>
  </si>
  <si>
    <t xml:space="preserve">New procedure has been implemented, proxy procedure is now followed </t>
  </si>
  <si>
    <t>Fire exit door is closed as it becomes a safety risk unless a security guard is appointed</t>
  </si>
  <si>
    <t>Fire exit doors are open</t>
  </si>
  <si>
    <t>No records evidenced with auditee inspite of vehicles parked in campus premises. A copy of the documents to be kept with Admin</t>
  </si>
  <si>
    <t>Hadapsar</t>
  </si>
  <si>
    <t>9.1.2</t>
  </si>
  <si>
    <t>Process of keeping a record of the vehicle parked in the school premise has been initiated</t>
  </si>
  <si>
    <t>Contract Labour License to be available
Messrs Alexis Facility Management Services is the service provider. License copy is not available locally. To be procured from Noida HO. Agreement copy available. Period 1/4/19 - 31/3/2020. Out of total 10 House Keeping staff, Police Verification is done of 2 (Sonali / Nandini). Rest are pending</t>
  </si>
  <si>
    <t>police verification certificates are provided and and new agreement made with the vendor</t>
  </si>
  <si>
    <t>License of Private Security Guards
To be procured from Noida HO. It's a new vendor w.e.f. 1st Feb. No documents available including Police Verification of the Security Guards on Duty</t>
  </si>
  <si>
    <t>License from the vendor is available now</t>
  </si>
  <si>
    <t>Rule 3 - To maintain all Fire Fighting Equipment such as Fire Hydrant etc. in state of repair and furnish details in Month of Jan &amp; July to Chief Fire officer
Communication is ongoing with Developer for Form Á'</t>
  </si>
  <si>
    <t>Fire NOC has been received from the developer</t>
  </si>
  <si>
    <t xml:space="preserve">1.License should be placed in the lift. 
2.CCTV needs to installed in lift. </t>
  </si>
  <si>
    <t>License made available
CCTV Installed</t>
  </si>
  <si>
    <t>Teachers and Staff are trained</t>
  </si>
  <si>
    <t>Alarm bell &amp; panic buttons are missing in school bus - MH12 AQ 4551 &amp; MH14 GU 3725.
MP11 TR AT 1616 has alarm bell available. No panic button found inside the bus.</t>
  </si>
  <si>
    <t>Alarm bell and panic button are part of the school buses</t>
  </si>
  <si>
    <t>Annual Medical Check-up as per requirement is currently not done by Vendor Tej Travels</t>
  </si>
  <si>
    <t>annual medical check up is done by vendor</t>
  </si>
  <si>
    <t>Arrangements are made to get the staff medically examined once in six month to ensure that they are free from infectious, contagious and other disease
To be done by Vendor</t>
  </si>
  <si>
    <t>Vendor gets medical examination done</t>
  </si>
  <si>
    <t>Are the contents of First Aid Box available as per list?
To be done by Vendor</t>
  </si>
  <si>
    <t>First Aid box as per the list</t>
  </si>
  <si>
    <t>1.Schedule H drugs found in the first aid kit.
2.Two Weighing machines were found to be not working, need to replace the batteries.
3.Some wellness posters on walls could be displayed in Sick Bay
4.Access control (Password Protection) should be provided to children's data in PC of Nurse (data security).
5.Provision of Water bottles needs to be made in the fridge.
6.Kidney tray is not available (for vomitting cases).</t>
  </si>
  <si>
    <t xml:space="preserve">First aid kit and medicinal records are avaibale in the school </t>
  </si>
  <si>
    <t>Each floor should have a first aid kit. Currently, it is available only with Nurse on Ground Floor &amp; In Buses</t>
  </si>
  <si>
    <t>First Aid tool kit has been arranged by the campus</t>
  </si>
  <si>
    <t>Safety Posters Display needs to be initiated across the campus. Seen currently only in Sick Bay</t>
  </si>
  <si>
    <t>Disinfenctant should be made available in laboratory.</t>
  </si>
  <si>
    <t>Disinfenctant are made available in laboratory.</t>
  </si>
  <si>
    <t>1.Inward/outward register is maintained for all visitors including staff members from other GIIS campuses.
2.For patrolling, security was not able to provide correct details, especially for after school hours / night duty rounds. Hence a system of new register with correct information needs to be started.</t>
  </si>
  <si>
    <t>For patrolling details are maintained properly</t>
  </si>
  <si>
    <t>Fencing with barbed wires or similar type of arrangements on school outer walls is pending from Projects Team. Could pose safety risks</t>
  </si>
  <si>
    <t>barbed wires to be done by the developer in Phase II, i.e dec 2021</t>
  </si>
  <si>
    <t>Provision of wheelchairs needs to be made incase of an emergency / medical situation. Ramps are available. Disabled-friendly toilets are available on each floor</t>
  </si>
  <si>
    <t>Wheelchair has been arranged by the campus</t>
  </si>
  <si>
    <t>1.For inventory tracking, monthly checking is done by sports teacher however the reports are not shared with Admin / Operations. Going forward monthly report (ISO Form / Template) needs to be submitted to Admin / Operations. Refer pic as evidence.
2.Extension board was lying near the wall in Sports Room. Refer pic as evidence.
3.Sports equipment list should be placed on the cupboard for easy location &amp; retrievability. Refer pic as evidence.
4.Nos of quantity (Inventory List) should be displayed on rack. Refer pic as evidence.
5.A set of safety instructions (Do's &amp; Dont's) before commencement of any sports / physical activity, needs to be documented. Currently, it is informed verbally</t>
  </si>
  <si>
    <t>Sports room cleared</t>
  </si>
  <si>
    <t>Students carry their own water bottles. All buses should a standardised first aid boxes with the contents mentioned on them.</t>
  </si>
  <si>
    <t>Evacuation plan is Pending for the main gate area near security cabin. Forrest all places in campus, it is prominently displayed</t>
  </si>
  <si>
    <t>Evacuation plan displayed near security cabin</t>
  </si>
  <si>
    <t>CCTV's are installed however entire classroooms are not getting covered. CCTV Alignment needs to be done as per requirement</t>
  </si>
  <si>
    <t>CCTV cameras are installed in all classrooms however, practically to cover the entire class may not be possible hence ti siiue can be closed</t>
  </si>
  <si>
    <t>1. Staff is being trained on this. Admin / Operations is maintaining their records
2. At the reception, emergency contact nos list was not available at the time of audit due to operational reasons</t>
  </si>
  <si>
    <t>At the reception, emergency contact nos list is now available</t>
  </si>
  <si>
    <t xml:space="preserve">1. Validity stickers (Checked on / next renewal date) are missing on all FE's in the entire campus. Refer pic as evidence.
2. FE's are not available in server room / DB room / electrical room. Also boxes / cartons seen lying in these rooms. Refer pic as evidence.
3. For store room, there is no inventory list  / Stock Keeping Unit Cards to be maintained.
</t>
  </si>
  <si>
    <t>Validity on Fire extinguishers is now updated. Stock keeping unit is maintained in stock register. Also fire extinguisher is available in store room.</t>
  </si>
  <si>
    <t>CPR is not done yet however First -aid classes are held. School Nurse is equipped to train staff on First Aid</t>
  </si>
  <si>
    <t>Seen in few places that smoke detectors were still left covered, Smoke detector test (monthly / quarterly) report needed. Refer pic as evidence.</t>
  </si>
  <si>
    <t>Smoke detectors are uncovered.</t>
  </si>
  <si>
    <t>Assembly area is identified, however the display / board indicating the assembly area point is not to be seen.</t>
  </si>
  <si>
    <t>Board is displayed indicating assembly area.</t>
  </si>
  <si>
    <t>Need to have this list displayed in the Principal's room.</t>
  </si>
  <si>
    <t>Emergency contact nos list in now kept in Principal's room</t>
  </si>
  <si>
    <t>Bus No. MP11 TR AT1616 is new and branding was not done at the time of audit. Other two buses have school name prominently displayed.</t>
  </si>
  <si>
    <t>Checklist when contracting with the new bus vendor has been submitted</t>
  </si>
  <si>
    <t>Since these are 17 seater buses, before opening emergency exit doors , a person needs to bend the seat and then the emergency door can be opened. Lady bus attendants on being interviewed to show how to respond incase of an emergency in bus were not able to give proper response. They need to be trained</t>
  </si>
  <si>
    <t>Attendants are trained for emergency</t>
  </si>
  <si>
    <t>All school buses being 17 seaters, have 1 FE available. While doing audit, it was found that lady attendants are not trained on operating FE's and safety measures to be followed. Observed fire extinguisher in one of the buses without expiry / renewal date label. All buses had 6 kg FE's.</t>
  </si>
  <si>
    <t>Police Verification Certificate's from vendor are awaited of the 3 female attendants</t>
  </si>
  <si>
    <t>Police verification certificate have been received</t>
  </si>
  <si>
    <t>1) Bus No. MP11 TR AT1616 : Blade is found inside the first aid box which needs to be replaced with scissors. 2) Note on the skin cream states : It should be given as per the presription given by a medical practitioner however auditee was unable to produce the prescription. 3) Bus No. MH12 AQ 4551: Scissors is missing in the box. 4) Bus No. MH14 GU 3725 : Entire first aid box needs to be changed as there were no medicines available. See pic as evidence. 5) For all the buses there should be standardised first aid boxes with contents. There should be it's monthly inspection by Nurse</t>
  </si>
  <si>
    <t>Khaki Brown Color Uniform is used. Name plates not evidenced neither on drivers nor on lady attendants. Only vendor's name Tej Travels is displayed on uniform</t>
  </si>
  <si>
    <t>As per the meeting with Associate director on 9th march 2020, printing of names is not practically possible however vendor's name is printed</t>
  </si>
  <si>
    <t>Seen, however they are not prominently displayed inside the bus. A column to be added of Blood Group Details of the Children</t>
  </si>
  <si>
    <t>Student list with blood group added and available in the school buses</t>
  </si>
  <si>
    <t>Both driver's &amp; lady conductor's mobile phones are available with the lady conductor. Parents call on any of the nos. is received by the lady conductor only. Dedicated mobile phones should be given to lady attendants. Provision needs to be there incase if lady attendant does not report for duty on a particular day &amp; parents call on her mobile</t>
  </si>
  <si>
    <t>Provision has been made</t>
  </si>
  <si>
    <t>Currently this is being done by Admin / Operations verbally on daily basis</t>
  </si>
  <si>
    <t>Hadapsar admin has taken the training and records are maintained</t>
  </si>
  <si>
    <t>No such records maintained / evident. School nurse to conduct surprise alcohol tests for drivers as well as for security guards.</t>
  </si>
  <si>
    <t>Alcohol test is conducted and recorded</t>
  </si>
  <si>
    <t>As per auditee, current system of feedback regarding transport is being done through PTM's. Only 1 PTM has happened till date and no such feedback is received regarding transport facility from that PTM</t>
  </si>
  <si>
    <t>Proper complaint register maintained</t>
  </si>
  <si>
    <t>Balloons and other material were kept in the compartments under the stairways in open condition. A door with lock &amp; key should be fitted. Refer pic as evidence.</t>
  </si>
  <si>
    <t>A door with proper lock and key is now fitted.</t>
  </si>
  <si>
    <t>FE's are recently purchased. Periodic checking needs to be done. Records need to be maintained</t>
  </si>
  <si>
    <t>Relevant Columns needs to be added in the FE inventory list which is maintained by Admin</t>
  </si>
  <si>
    <t>relevant columns like location details, date of expiry, renewal, type of fire extinguishers, etc. added to the spreadsheet </t>
  </si>
  <si>
    <t>Admin has informed that soon emergency lights provision will be made</t>
  </si>
  <si>
    <t xml:space="preserve">Emergency Light provision has been made </t>
  </si>
  <si>
    <t xml:space="preserve">Are MSDS available for office and housekeeping chemicals? </t>
  </si>
  <si>
    <t>MSDS records are now maintained</t>
  </si>
  <si>
    <t>1. Naked wires seen on the first floor as well in the math lab.
2. Also smoke detector was found covered.</t>
  </si>
  <si>
    <t>Wires are covered</t>
  </si>
  <si>
    <t>No rubber mat seen near electrical panel. There is Play pool area for kids near the electrical panel. Warning / Display Signs could be kept</t>
  </si>
  <si>
    <t>Rubber Mat and pool display signage both are kept and displayed in the campus</t>
  </si>
  <si>
    <t>Installation of lights is in process</t>
  </si>
  <si>
    <t>Currently the emergency torches are provided</t>
  </si>
  <si>
    <t>The storage compartments below the stairs needs to have door fitted. Material seen lying there. Refer pic as evidence.</t>
  </si>
  <si>
    <t>Schedule H drugs seen in the medical kit for which there was no prescription available. Provision for more number of First Aid Kits needs to be done. Refer pic as evidence.</t>
  </si>
  <si>
    <t>Suitable Aprons, head cover , disposal gloves &amp; footwear are provided
Pending</t>
  </si>
  <si>
    <t xml:space="preserve">Proper gloves, head covers etc provided </t>
  </si>
  <si>
    <t>Records of pest control (pesticide, insecticide used along with dates &amp; frequency) maintained
No records seen / maintained by Admin / Operations</t>
  </si>
  <si>
    <t>Pest control records maintained</t>
  </si>
  <si>
    <t>Fitness Certificates seen for 2 buses, paperwork / documentation for new bus is pending</t>
  </si>
  <si>
    <t>Daily Work Proforma Sheet is not maintained</t>
  </si>
  <si>
    <t>7.5.1</t>
  </si>
  <si>
    <t>Daily work performa sheet is maintained</t>
  </si>
  <si>
    <t>Emergency Floor Plans not displayed</t>
  </si>
  <si>
    <t>Emergency Floor plan is displayed</t>
  </si>
  <si>
    <t>Safety Signages not displayed</t>
  </si>
  <si>
    <t>Feedback records from school children using school transport facility with regards to driver / conductor is not maintained</t>
  </si>
  <si>
    <t>Feback records are maintained</t>
  </si>
  <si>
    <t>Safety Signage's not displayed in Electrical Installations. No Safety Equipments such as rubber mats / Wooden baton, etc… is available near electrical installation</t>
  </si>
  <si>
    <t xml:space="preserve">List of Fire Extinguishers Location-Wise Record is not available. </t>
  </si>
  <si>
    <t>List of FE mainted location wise</t>
  </si>
  <si>
    <t>All FE's to be numbered. Fire Extinguishers to be in their designated place &amp; clearly visible</t>
  </si>
  <si>
    <t>FE is now at their designated place</t>
  </si>
  <si>
    <t>Cleaning Checklist. To be displayed, maintained &amp; updated regularly</t>
  </si>
  <si>
    <t>Clearing checklist are maintained</t>
  </si>
  <si>
    <t>Warning Signs e.g. High Voltage near door of transformers. Some visual display to be created</t>
  </si>
  <si>
    <t>MSDS for office and housekeeping chemicals not evident</t>
  </si>
  <si>
    <t>Stairways with handrails and non-slip tread required</t>
  </si>
  <si>
    <t>Stairways with handrails are now availaible</t>
  </si>
  <si>
    <t>All electric panel doors to be locked</t>
  </si>
  <si>
    <t>Electric panel doors are locked</t>
  </si>
  <si>
    <t>20048 &amp; 20046</t>
  </si>
  <si>
    <t>Surprise inspections by school staff &amp; it's records to be maintained with regards to Food Safety</t>
  </si>
  <si>
    <t>Inspection reports are maintained at the campus</t>
  </si>
  <si>
    <t>Desktop PC to be provided to Nurse – Infirmary. All Child Data to be password protected</t>
  </si>
  <si>
    <t>Desktop PC is provided to the nurse</t>
  </si>
  <si>
    <t>NOC for Fire required although the school has only 2 floors and lot of amenities are exempted by Fire Dept</t>
  </si>
  <si>
    <t>Bannerghatta</t>
  </si>
  <si>
    <t xml:space="preserve">Fire NOC is not required for campus </t>
  </si>
  <si>
    <t>2 additional cameras required for CCTV footage as the playground does not have a clear coverage</t>
  </si>
  <si>
    <t>CCTV cameras are bought by the school and after the lcokdown they will be installed</t>
  </si>
  <si>
    <t>4 Wooden gates to have a barrier to the steps leading to the roof.  There is a landing before the gate for the roof and the space is wide enough for students to hide or towards any untoward incident. Risk of students climbing up that needs to be stopped. Also there are no cameras in any of the staircases including in that space.</t>
  </si>
  <si>
    <t>As per CD due to covid-19, this AF can be closed for this year</t>
  </si>
  <si>
    <t>Fire Signage’s / Evacuation Plan is not displayed</t>
  </si>
  <si>
    <t>Fire evacuation plan is displayed in campus</t>
  </si>
  <si>
    <t>Floor mats could be provided where RO is placed to avoid falling down incase of water spill on floor</t>
  </si>
  <si>
    <t>Eye Wash device required for composite lab incase some chemical accidentally spills into the eye</t>
  </si>
  <si>
    <t>Eye wash is kept in the lab</t>
  </si>
  <si>
    <t>Vision, Mission, Culture Statement Posters are not displayed</t>
  </si>
  <si>
    <t>VMC is dislpayed in the campus</t>
  </si>
  <si>
    <t>Push &amp; Pull Stickers to be installed in all glass doors as all the doors are inward opening in the campus</t>
  </si>
  <si>
    <t>Push and Pull stickers are now put in all glass doors</t>
  </si>
  <si>
    <t>Assembly Point Signage’s not evident although the area is defined</t>
  </si>
  <si>
    <t>Assembly signage point is now displayed in the school</t>
  </si>
  <si>
    <t>Safety Posters could be displayed throughout the campus to create awareness</t>
  </si>
  <si>
    <t>Lift License to be displayed in the lift</t>
  </si>
  <si>
    <t>Lift license is displayed</t>
  </si>
  <si>
    <t>Level Difference in the Steps could be indicated by way of yellow-color strips</t>
  </si>
  <si>
    <t>Level differences in the step is identified with yellow tape</t>
  </si>
  <si>
    <t>Although online training module – Teamie is used by all teachers at Bannerghata Campus, no summary report was evident for tracking it’s effectiveness in terms of nos. of hours, modules, etc…</t>
  </si>
  <si>
    <t>Summary report is maintained for tracking training effectiveness</t>
  </si>
  <si>
    <t>Happiness Index Survey could be conducted to gauge the Happiness Levels of Students currently enrolled</t>
  </si>
  <si>
    <t>Happiness Index survey is now conducted by the campus</t>
  </si>
  <si>
    <t>Although PTM’s are regularly conducted, Feedback was not taken</t>
  </si>
  <si>
    <t>Feedback is now collected by the campus</t>
  </si>
  <si>
    <t>Complaint Register is not maintained</t>
  </si>
  <si>
    <t>Complaint register is maintained</t>
  </si>
  <si>
    <t>The following records were not maintained as per the internal documented procedures i.e. Assembly record, test summary sheet, signatures on student note book, substitution register</t>
  </si>
  <si>
    <t>Recored related to Assembly etc are maintained</t>
  </si>
  <si>
    <t>Exam room is not identified</t>
  </si>
  <si>
    <t>8.5.3</t>
  </si>
  <si>
    <t>Exam room is now identified</t>
  </si>
  <si>
    <t>Desktop provided to the nurse, file is maintained by the nurse which is password protected</t>
  </si>
  <si>
    <t>Incident register for Sports department must mention time elapsed since last incident. Corrective action report to be maintained by concerned in-charge</t>
  </si>
  <si>
    <t>incident register with required details along with accident book is maintained</t>
  </si>
  <si>
    <t>Accident / incident frequency should be recorded by Sports department and Nurses. Maintenance of student medical records on mygiis can be looked into. Alternatively it can be maintained as a soft copy with password protected access for nurses.</t>
  </si>
  <si>
    <t>Accident / incident frequency is recorded by Sports department and Nurses in incident register, accident book.Also students data is password protected.</t>
  </si>
  <si>
    <t>Mock Drill Record is not maintained as per format</t>
  </si>
  <si>
    <t>Records are now maintained in proper maintained</t>
  </si>
  <si>
    <t>Safety box can be installed near CCD to capture safety feedback from all stakeholders</t>
  </si>
  <si>
    <t>Safety box installed</t>
  </si>
  <si>
    <t>Assembly on safety can be held with general points. Safety videos can be showcased in opening meeting</t>
  </si>
  <si>
    <t>Dicision has been taken to educate people on safety</t>
  </si>
  <si>
    <t>Good Touch/ Bad touch/ Adolescence awareness workshops to be conducted</t>
  </si>
  <si>
    <t>Awareness session has been conducted on Good Touch/ Bad touch/ Adolescence</t>
  </si>
  <si>
    <t>PPE (personal protective equipment) label required in laboratory  and all PPE to be in display</t>
  </si>
  <si>
    <t>PPE equipment are labelled and displayed</t>
  </si>
  <si>
    <t>Safety posters for all areas of school- bus bay, field, parent pick up area, fire drill assembly point etc.</t>
  </si>
  <si>
    <t>Evacuation plan on fluorescent background in all corridors required</t>
  </si>
  <si>
    <t xml:space="preserve">Evacuation plan displayed </t>
  </si>
  <si>
    <t>Although Safety Committee is formed, it’s frequency to be defined. MOM to be maintained</t>
  </si>
  <si>
    <t>MOM is maintained by the campus</t>
  </si>
  <si>
    <t>Marks of Cambridge classes as well as grade 11 and grade 12(CBSE) not entered in myGIIS. In the absence of the same, accuracy and reliability of the marks cannot be guaranteed. Also further analyses and review may be challenged.( ISO-9001-2015- Cl-8:)</t>
  </si>
  <si>
    <t>Marks of IGCSE are now entered in myGIIS</t>
  </si>
  <si>
    <t>Evidences of New Teacher Orientation-induction  not seen in Secondary Campus (both CBSE&amp; Cambridge).In the absence of the same the new teachers will have difficulty to familiarilise with the schools in-house system.</t>
  </si>
  <si>
    <t>Induction is now conducted by the campus. Hence, ticket can be closed</t>
  </si>
  <si>
    <t>No academic annual orientation made for CBSE regarding curriculum and exams .In the absence of the same, new parents and students will be unaware of the curriculum structure/changes and plan for the year ahead. ( ISO-9001-2015- Cl-8:1)</t>
  </si>
  <si>
    <t>Orientation email are sent to new parents making them aware about curriculum and plan of the year ahead </t>
  </si>
  <si>
    <t>No evidences of class room observation reports seen in coordinators level except Primary. ( Not seen in CBSE secondary, Cambridge, PYP).In the absence of the same, coordinator may not be able to ensure that the teacher under her purview is delivering the expected teaching as required by the curriculum.</t>
  </si>
  <si>
    <t>During COVID times and online classes the classes conducted by teachers  are observed virtually by coordinators and principal on rotation basis.</t>
  </si>
  <si>
    <t>No notebook checking being done as a coordinator-Secondary CBSE, Cambridge. In the absence of the same, the coordinator cannot confirm that the teacher under her purview is ensuring checking of books.</t>
  </si>
  <si>
    <t>Note book checking done during online classes  is observed by coordinator as she/ he attends   the web-sessions on planned intervals.</t>
  </si>
  <si>
    <t>No list of teachers maintained by level coordinators of CBSE secondary, Cambridge. This can affect effective resource allocation especially when staff resources are shared.</t>
  </si>
  <si>
    <t>List of Teachers are now maintained by the campus</t>
  </si>
  <si>
    <t>No details of academic performance objectives set seen for Cambridge curriculum and evidences of follow up of review seen post first semester to check if students have met the target. This affects meeting the  PDCA aspects and continual improvement as per IMS of school.</t>
  </si>
  <si>
    <t>Academics target are set now</t>
  </si>
  <si>
    <t>Signature were not seen in monthly plan in many places by coordinators as well as by vice principal. In the absence not sure if the teacher has planned the lessons properly.</t>
  </si>
  <si>
    <t>Principal is part of the google drive folder for lesson plan therefore it is validated and checked</t>
  </si>
  <si>
    <t>No clarity as regards exam schedule and timings of each exam received from Cambridge department causing challenges in managing exams and after exams for Exam Department.</t>
  </si>
  <si>
    <t>Exam department minutes of the meeting states that they plan for exam in accordance with the exam schedule</t>
  </si>
  <si>
    <t>My GIIS has no updated records like contact number,address  of the child. It can cause accountability concern in case of emergencies.</t>
  </si>
  <si>
    <t>Campus has initiated the process of collecting updated information of children.</t>
  </si>
  <si>
    <t>Emergency contact details only in myGIIS. But can be kept in admin and leadership team as well. In cases of emergency like an earthquake where internet can be disrupted, it can affect the accountability of all students.</t>
  </si>
  <si>
    <t>Emergency list prepared and kept with Admin and leadership staff</t>
  </si>
  <si>
    <t>CONTROL OF NON CONFORMANCE &amp; CUSTOMER FEEDBACK-Evidences of closure  details of messages/concerns sent to teachers  not seen fully. In the absence of the same the cycle time of closure cannot be tracked (which can be a detrimental to continual improvement in that area)</t>
  </si>
  <si>
    <t>Awareness of help desk not given to teachers. Without the same all complaints/concerns are not registered in help desk.</t>
  </si>
  <si>
    <t>No formal communication mail has been sent to parents regarding preference of help desk. Without the same all complaints/concerns are not registered in help desk.</t>
  </si>
  <si>
    <t>Formal communication has been sent to parents regarding Helpdesk</t>
  </si>
  <si>
    <t>Induction training module may also include OHS points specific to the campus</t>
  </si>
  <si>
    <t>Induction training module also includes OHS points specific to the campus</t>
  </si>
  <si>
    <t>First aid training is conducted by the school nurse. A formal lesson plan may be prepared and effectiveness of the training may be checked after the session.</t>
  </si>
  <si>
    <t xml:space="preserve">A formal lesson plan is prepared for First Aid and Training is evaluated for its effectiveness </t>
  </si>
  <si>
    <r>
      <rPr>
        <rFont val="Calibri"/>
        <color rgb="FF000000"/>
        <sz val="10.0"/>
      </rPr>
      <t xml:space="preserve"> For extreme high risk identified that of water level in fire tank going down – additional control measure may be planned.</t>
    </r>
  </si>
  <si>
    <t>Additional water tank is placed near the field in the campus</t>
  </si>
  <si>
    <t>Needs and expectations of interested parties may be differentiated for risk mitigation. In some cases the needs and expectations appear to be from the interested parties (instead of the needs and expectations of the interested parties.).</t>
  </si>
  <si>
    <t>Needs and expectations are now differentiated and documented</t>
  </si>
  <si>
    <r>
      <rPr>
        <rFont val="Calibri"/>
        <color rgb="FF000000"/>
        <sz val="10.0"/>
      </rPr>
      <t xml:space="preserve"> L&amp;D team may review the “Training Feedback” process and set formal feedback to strengthen effective evaluation.</t>
    </r>
  </si>
  <si>
    <t>formal training feedback is obtained for effectiveness</t>
  </si>
  <si>
    <t>Medical reports may be reviewed for correctness / adequacy of findings</t>
  </si>
  <si>
    <t>School nurse reviews the medical report for correctness</t>
  </si>
  <si>
    <r>
      <rPr>
        <rFont val="Calibri"/>
        <color rgb="FF000000"/>
        <sz val="10.0"/>
      </rPr>
      <t xml:space="preserve"> While evaluating the vendors, % of rejection may also be considered. Vendor evaluation reports should be available with sites for their specific vendors.</t>
    </r>
  </si>
  <si>
    <t>8.1.4</t>
  </si>
  <si>
    <t>There are no vendor rejection untill now</t>
  </si>
  <si>
    <t>The Canteen Food to be tested as the requirements of FDA / FSSC</t>
  </si>
  <si>
    <t>Since police verification takes 4-6 months, additional credential check may be considered for external service staff.</t>
  </si>
  <si>
    <t>Additional Credential Checks of employees are done by an outsourced agency</t>
  </si>
  <si>
    <t>Man-made emergencies like crowd, law &amp; order, medical emergency may be identified for emergency preparedness.</t>
  </si>
  <si>
    <t>Man-made emergencies are identified in Emergency preparadeness document</t>
  </si>
  <si>
    <r>
      <rPr>
        <rFont val="Calibri"/>
        <color rgb="FF000000"/>
        <sz val="10.0"/>
      </rPr>
      <t xml:space="preserve"> Mass Gathering during, Sports, School Annual Function- Controls &amp; Mitigation Plans to be documented.</t>
    </r>
  </si>
  <si>
    <t>Mass gathering at events and related activities are identified and is part of risk document</t>
  </si>
  <si>
    <t>Canteen Service Provider’s KITCHEN Visit Check List &amp; Visit Reports to be retained.</t>
  </si>
  <si>
    <t>Few trainings do not appear to be adequate e.g. Safety Training for 45 Minutes &amp; ISO 45001:2018 awareness for 2 hours including test</t>
  </si>
  <si>
    <t>Safety trainings are provided including test</t>
  </si>
  <si>
    <t>Site specific Risk &amp; Opportunities to be identified, However SWOT analysis carried out.</t>
  </si>
  <si>
    <t>Function wise risk and opportunities are obtained</t>
  </si>
  <si>
    <t>Induction slides related to OHS included by HR in induction training</t>
  </si>
  <si>
    <r>
      <rPr>
        <rFont val="Calibri"/>
        <color rgb="FF000000"/>
        <sz val="10.0"/>
      </rPr>
      <t xml:space="preserve"> L&amp;D team may review the “Training Feedback” process and set formal feedback to strengthen effective evaluation.</t>
    </r>
  </si>
  <si>
    <r>
      <rPr>
        <rFont val="Calibri"/>
        <color rgb="FF000000"/>
        <sz val="10.0"/>
      </rPr>
      <t xml:space="preserve"> While evaluating the vendors, % of rejection may also be considered. Vendor evaluation reports should be available with sites for their specific vendors.</t>
    </r>
  </si>
  <si>
    <t>Vendor evaluation reports are also made available in campus and uptill now to vendor has bben rejected</t>
  </si>
  <si>
    <t>Gujarat State Minimum Wages Revision occurs every six months, Revision rates to be considered.</t>
  </si>
  <si>
    <t>Gujarat state wages will be revised after lockdown as per CD</t>
  </si>
  <si>
    <t>Credential Checks are verified by the Third party vendor</t>
  </si>
  <si>
    <r>
      <rPr>
        <rFont val="Calibri"/>
        <color rgb="FF000000"/>
        <sz val="10.0"/>
      </rPr>
      <t xml:space="preserve"> Mass Gathering during, Sports, School Annual Function- Controls &amp; Mitigation Plans to be documented.</t>
    </r>
  </si>
  <si>
    <t>Canteen Service Provider’s KITCHEN Visit Check List &amp; Visit Reports are maintained</t>
  </si>
  <si>
    <t>Function-wise risk and opportunities are identified</t>
  </si>
  <si>
    <t>Induction training module of the campus icludes OH&amp;S points</t>
  </si>
  <si>
    <t>Training formally conducted by Nurse</t>
  </si>
  <si>
    <r>
      <rPr>
        <rFont val="Calibri"/>
        <color rgb="FF000000"/>
        <sz val="10.0"/>
      </rPr>
      <t xml:space="preserve"> L&amp;D team may review the “Training Feedback” process and set formal feedback to strengthen effective evaluation.</t>
    </r>
  </si>
  <si>
    <r>
      <rPr>
        <rFont val="Calibri"/>
        <color rgb="FF000000"/>
        <sz val="10.0"/>
      </rPr>
      <t xml:space="preserve"> While evaluating the vendors, % of rejection may also be considered. Vendor evaluation reports should be available with sites for their specific vendors.</t>
    </r>
  </si>
  <si>
    <t>Vendor evaluation reports are considered and are available at sites</t>
  </si>
  <si>
    <t>Canteen not yet started by school, hence its Not applicable</t>
  </si>
  <si>
    <t>Few animals like ducks are in the campus. HIRA may identify any issues related to the exposure to children</t>
  </si>
  <si>
    <t xml:space="preserve">HIRA has identified risk for exposures of children to animals inside school premise </t>
  </si>
  <si>
    <r>
      <rPr>
        <rFont val="Calibri"/>
        <color rgb="FF000000"/>
        <sz val="10.0"/>
      </rPr>
      <t xml:space="preserve"> Mass Gathering during, Sports, School Annual Function- Controls &amp; Mitigation Plans to be documented.</t>
    </r>
  </si>
  <si>
    <t>function wise risk and opportunity is prepared</t>
  </si>
  <si>
    <t>ISO 45001 training is included as part of Induction training slides</t>
  </si>
  <si>
    <t>Formal trainng programme is prepared with training evaluated for its effectiveness</t>
  </si>
  <si>
    <r>
      <rPr>
        <rFont val="Calibri"/>
        <color rgb="FF000000"/>
        <sz val="10.0"/>
      </rPr>
      <t xml:space="preserve"> L&amp;D team may review the “Training Feedback” process and set formal feedback to strengthen effective evaluation.</t>
    </r>
  </si>
  <si>
    <t>Formal feedback forms are obtained for training effectiveness</t>
  </si>
  <si>
    <r>
      <rPr>
        <rFont val="Calibri"/>
        <color rgb="FF000000"/>
        <sz val="10.0"/>
      </rPr>
      <t xml:space="preserve"> While evaluating the vendors, % of rejection may also be considered. Vendor evaluation reports should be available with sites for their specific vendors.</t>
    </r>
  </si>
  <si>
    <t>vendor evaluation reports are considered</t>
  </si>
  <si>
    <t>As per vendor agreement food is tested on yearly basis</t>
  </si>
  <si>
    <t>Background checks are done by the third party</t>
  </si>
  <si>
    <r>
      <rPr>
        <rFont val="Calibri"/>
        <color rgb="FF000000"/>
        <sz val="10.0"/>
      </rPr>
      <t xml:space="preserve"> Mass Gathering during, Sports, School Annual Function- Controls &amp; Mitigation Plans to be documented.</t>
    </r>
  </si>
  <si>
    <t>HIRA has identified risk related to gatherings at events like sports, annual day etc.</t>
  </si>
  <si>
    <t>Canteen Food Test by Authorised Food Laboratory to be carried periodically</t>
  </si>
  <si>
    <t xml:space="preserve">Canteen Food Test will be tested by authorised Agent and is part of Agreement </t>
  </si>
  <si>
    <t>Risk analysis are done site specific</t>
  </si>
  <si>
    <t>Induction training modules also includes training on OH&amp;S</t>
  </si>
  <si>
    <t>First Aid lesson conducted by Nurse a formal lesson plan is made</t>
  </si>
  <si>
    <r>
      <rPr>
        <rFont val="Calibri"/>
        <color rgb="FF000000"/>
        <sz val="10.0"/>
      </rPr>
      <t xml:space="preserve"> L&amp;D team may review the “Training Feedback” process and set formal feedback to strengthen effective evaluation.</t>
    </r>
  </si>
  <si>
    <t>Training feedback process evaluation in place</t>
  </si>
  <si>
    <t>In Tokyo medical is done for all staff by liceneced govt. doctors</t>
  </si>
  <si>
    <r>
      <rPr>
        <rFont val="Calibri"/>
        <color rgb="FF000000"/>
        <sz val="10.0"/>
      </rPr>
      <t xml:space="preserve"> While evaluating the vendors, % of rejection may also be considered. Vendor evaluation reports should be available with sites for their specific vendors.</t>
    </r>
  </si>
  <si>
    <t xml:space="preserve">Vendor evaluation and analysis is conducted by the campus and reports are available at the respective site. </t>
  </si>
  <si>
    <t>Tokyo campus sources canteen food from licensed vendor whose food is checked by govt. on regular basis</t>
  </si>
  <si>
    <t>In Tokyo staff is always recurited based on social security no. obtained by govt.</t>
  </si>
  <si>
    <r>
      <rPr>
        <rFont val="Calibri"/>
        <color rgb="FF000000"/>
        <sz val="10.0"/>
      </rPr>
      <t xml:space="preserve"> Mass Gathering during, Sports, School Annual Function- Controls &amp; Mitigation Plans to be documented.</t>
    </r>
  </si>
  <si>
    <t>Trainings related to ISO 45001 is conducted by the campus</t>
  </si>
  <si>
    <t>Site specific risk and opportunities are identified</t>
  </si>
  <si>
    <t>The handover docket from Projects to Operations may also include warranty timelines for various equipment</t>
  </si>
  <si>
    <t>Projects</t>
  </si>
  <si>
    <t>Checklist has been created by project Team which includes warranty timeleines</t>
  </si>
  <si>
    <t>Technical training may be provided by Projects on O&amp;M of various equipment like DG or systems like fire sensors &amp; alarms</t>
  </si>
  <si>
    <t>SOP has been created by Project Team</t>
  </si>
  <si>
    <t>Checklist may be developed for SOD (Staff On Duty) to ensure day to day compliance to the systems.</t>
  </si>
  <si>
    <t>Checklist have been developed for operations dept. to ensure compliance of day to day operations</t>
  </si>
  <si>
    <t>Though there was a detailed presentation shown during audit, the issues can be further categorized as Internal (values, culture, knowledge, performance of the organisation) or External (technological, competitive, market, cultural, social, political, economic) and reviewed periodically.</t>
  </si>
  <si>
    <t>Isuues are classified into internal and external</t>
  </si>
  <si>
    <t>Although ISO standards awareness training programme was regularly being conducted, participation of senior management will be useful for further understanding of the QMS &amp; OHSMS and their role in effective IMS implementation.</t>
  </si>
  <si>
    <t>senior management are aware of the IMS process and its implementation</t>
  </si>
  <si>
    <t>Though Occupational Health, Safety &amp; Security Policy has been defined and made available in the IMS Manual, Campus can further take action in communicating this policy to various stakeholders through various means like Student Handbook, Teacher Handbook, Display on Notice Boards, etc…</t>
  </si>
  <si>
    <t>Policy is now displayed in notice board etc in campus</t>
  </si>
  <si>
    <t>Inquiries data seen for Apr-20 Target 339 Achieved 413; for May-20 Target 93 Achieved 122. Also Admissions Registration data seen For Jan-20 Target 57; Achieved 26 (45%), For Feb-20 Target 78; Achieved 33 (42%); For Mar-20 Target 64 Achieved 34 (53%); For Apr-20 Target 78 Achieved 45 (57%); For May-20 Target 45 Achieved 14 (31%). Target needs to be revised / revisited as part of continual improvement.</t>
  </si>
  <si>
    <t>Targets are revised and set for the campus</t>
  </si>
  <si>
    <t>It has been seen that Inquiry from Parent Mr Minhaj after repeated follow ups in June 2020 it was closed, however no further analysis was evident.</t>
  </si>
  <si>
    <t>Analysis are done in Hubspot</t>
  </si>
  <si>
    <t>Although the auditees interviewed were aware of the safety risks affecting their functions, the team can have their own Risk Assessment documented with controls for better understanding and actions to take E.g. angry parent.</t>
  </si>
  <si>
    <t>HIRA document is prepared by the campus where risk is identified</t>
  </si>
  <si>
    <t>Even though rain is not a common Natural Phenomenon in UAE, it could be added into the Risk Assessment with its related sub risks of Lightening. It was also seen that there are Inputs for Health &amp; Safety Risks during safety meetings, however it’s correlation in HIRA documentation for additional controls &amp; action plans was not evident. e.g. ULV, Disinfectants. Risks discussed in Safety Meetings to be also included in HIRA as part of systems documentation. Once Incidents are reported &amp; it’s investigation is done, resulting corrective actions to be documented in HIRA.</t>
  </si>
  <si>
    <t xml:space="preserve">Operations </t>
  </si>
  <si>
    <t>Heavy rain and lighting is included as part of the risk register</t>
  </si>
  <si>
    <t>Although Health &amp; Safety committee was elaborate and included staff from all departments, however ISO 45001 Standard requires consultation and participation of workers at all applicable levels and functions, hence it could also include staff from outsourced vendors like Transport, Security, Housekeeping as they would be able to give ground level inputs / suggestions in improving the OH&amp;S Systems.</t>
  </si>
  <si>
    <t>External vendor is now part of the vendor committee</t>
  </si>
  <si>
    <t>Although Mock Drills are happening regularly &amp; Improvement Actions being identified, it was observed while checking the Mock Drill Report of October 2019, that Safety kit were not available. They were immediately made available. However the mock drill report can include a closure status / actions taken to complete the loop.</t>
  </si>
  <si>
    <t>safety kits are available and are now part of the mock drill report</t>
  </si>
  <si>
    <t>Training Feedback was evident, however an Evaluation / Effectiveness of Training e.g. Q&amp;A for the participants can be put in place to measure the competency levels of staff in terms of understanding the training program contents.</t>
  </si>
  <si>
    <t>Training effectiveness is already in the system Teamie/Percipio
And is also under development by HR Taining head for external trainings</t>
  </si>
  <si>
    <t>As per HR requirements, as confirmed by the auditee, a new joinee must undergo an Induction within 7 days of joining, however in the training record shown, the Joining Date was not evident and hence it could not be verified, whether it’s 100% for all the employees.</t>
  </si>
  <si>
    <t>New joinee date can be seen in induction tracker</t>
  </si>
  <si>
    <t>HR has planned many Employee activities and this was shown but it would more effective if an Engagement Calendar is put in place.</t>
  </si>
  <si>
    <t>Engagement calender is put in place by the campus</t>
  </si>
  <si>
    <t>For Academic Parent Communication via PTM feedback, the session for 6th June was observed and also the action plan was noted. It would be complete if closure status tags were put in place for better understanding.</t>
  </si>
  <si>
    <t>Closure status tags are put by the campus</t>
  </si>
  <si>
    <t>Although a formal training is given for delivery expectations and its periodic review and follow up is also done, a PDCA cycle can be put in place to exceed the standards requirements.</t>
  </si>
  <si>
    <t>lesson observation is conducted keeping in view PDCA cycle of the standard</t>
  </si>
  <si>
    <t>Although Needs and Expectations of Interested Parties have been identified for key stakeholders and has been reviewed and approved by the Principal, they may be differentiated for risk mitigation</t>
  </si>
  <si>
    <t>Needs and Expectations of key stakeholders are differentiated</t>
  </si>
  <si>
    <r>
      <rPr>
        <rFont val="Calibri"/>
        <color theme="1"/>
        <sz val="10.0"/>
      </rPr>
      <t xml:space="preserve">Although Issues were identified at the beginning of year during DQA Inspection, it’s </t>
    </r>
    <r>
      <rPr>
        <rFont val="Calibri"/>
        <b/>
        <color rgb="FF000000"/>
        <sz val="10.0"/>
      </rPr>
      <t>review mechanism</t>
    </r>
    <r>
      <rPr>
        <rFont val="Calibri"/>
        <color rgb="FF000000"/>
        <sz val="10.0"/>
      </rPr>
      <t xml:space="preserve"> can be defined for better understanding and clarity.</t>
    </r>
  </si>
  <si>
    <t>Timelines to review needs and expectations are defined by the campus as yearly</t>
  </si>
  <si>
    <r>
      <rPr>
        <rFont val="Calibri"/>
        <color theme="1"/>
        <sz val="10.0"/>
      </rPr>
      <t xml:space="preserve">Students, Parents, Teachers &amp; Staff, ADEK / MOE / CBSE, Governing Board are identified as key stakeholders and their needs &amp; expectations are also documented. GIIS AD can further consider including </t>
    </r>
    <r>
      <rPr>
        <rFont val="Calibri"/>
        <b/>
        <color rgb="FF000000"/>
        <sz val="10.0"/>
      </rPr>
      <t>Alumni, Media, Society, Outsourced Vendors</t>
    </r>
    <r>
      <rPr>
        <rFont val="Calibri"/>
        <color rgb="FF000000"/>
        <sz val="10.0"/>
      </rPr>
      <t>.</t>
    </r>
  </si>
  <si>
    <t>Needs and expectations of different stakeholders are identified</t>
  </si>
  <si>
    <t>ISO Standards Awareness Training Programme needs to be organized for the Abu Dhabi Campus Team for understanding of the requirements and one’s role w.r.t. standards requirements. Participation will be useful for further understanding of the QMS &amp; OHSMS and their role in effective IMS implementation.</t>
  </si>
  <si>
    <t>ISO Internal Auditor Training are scheduled by GCEE Team. And AD Campus 2 Academic Supervisors have attended the training Mr. Ravi Rajasekhar and Ms. Merlin. And will also attend future training scheduled by GCEE Team.</t>
  </si>
  <si>
    <t>Risk Assessment Document GIIS-SYSTEM-PM-07 needs to be reviewed by all campus functional in charges with current status. Last updating seen of 2016. E.g. seen for IT, HR / Recruitment related Risks. Risk register not updated since 2016. Two risks identified for 2018 and this needs to be completed and maintained in HIRA.</t>
  </si>
  <si>
    <t>SSPD (HIRA) register developed by the campus</t>
  </si>
  <si>
    <t>Although a hiring tracker was seen, but a date of joining and completion of induction could be added to match the 7-day window.</t>
  </si>
  <si>
    <t>Tracker is updated w.r.t date of joining and induction date so that 7 days lead time can be calculated</t>
  </si>
  <si>
    <t>A module on ISO 45001 awareness could be added into the Induction by HR/Academics</t>
  </si>
  <si>
    <t xml:space="preserve">Awareness related to ISO 45001 has been added in the Teamie training HR module. </t>
  </si>
  <si>
    <t>Unknown and new pests ( Bee Swarm) and their control mechanisms can be included in the risk register.</t>
  </si>
  <si>
    <t>Unknown and new pests ( Bee Swarm) are included in the risk register</t>
  </si>
  <si>
    <t>Audit Summary report is not clear. It needs to be in the form of a dashboard or ( giving a clear number of findings and their status)</t>
  </si>
  <si>
    <t>Audit report format has been introduced by GCEE</t>
  </si>
  <si>
    <r>
      <rPr>
        <rFont val="Calibri"/>
        <color theme="1"/>
        <sz val="10.0"/>
      </rPr>
      <t xml:space="preserve">A column could be added in the Needs &amp; Expectations document that states how many of the identified needs &amp; expectations of various stakeholders are being </t>
    </r>
    <r>
      <rPr>
        <rFont val="Calibri"/>
        <b/>
        <color rgb="FF000000"/>
        <sz val="10.0"/>
      </rPr>
      <t>complied</t>
    </r>
    <r>
      <rPr>
        <rFont val="Calibri"/>
        <color rgb="FF000000"/>
        <sz val="10.0"/>
      </rPr>
      <t xml:space="preserve"> with.</t>
    </r>
  </si>
  <si>
    <t>Risk mitigation column has been added to the needs and expectations document</t>
  </si>
  <si>
    <t>Suggestions could be segregated separately from the complaints data maintained by Academics for better analysis &amp; to identify correct areas of improvement / customer dissatisfaction. Currently all details received from parents whether it is a complaint, feedback or a suggestion is maintained together in one spreadsheet. E.g. statements received such as “suggested to keep shorter stories as kids gets distracted when stories are long”.</t>
  </si>
  <si>
    <t>suggestions and complaints are now segregated</t>
  </si>
  <si>
    <r>
      <rPr>
        <rFont val="Calibri"/>
        <color theme="1"/>
        <sz val="10.0"/>
      </rPr>
      <t xml:space="preserve">A column could  be added in the complaints data spreadsheet maintained stating </t>
    </r>
    <r>
      <rPr>
        <rFont val="Calibri"/>
        <b/>
        <color rgb="FF000000"/>
        <sz val="10.0"/>
      </rPr>
      <t>status</t>
    </r>
    <r>
      <rPr>
        <rFont val="Calibri"/>
        <color rgb="FF000000"/>
        <sz val="10.0"/>
      </rPr>
      <t xml:space="preserve"> of the complaints </t>
    </r>
    <r>
      <rPr>
        <rFont val="Calibri"/>
        <b/>
        <color rgb="FF000000"/>
        <sz val="10.0"/>
      </rPr>
      <t>(open / close).</t>
    </r>
  </si>
  <si>
    <t>A column has been added in the Parents feedback register for the status of the complaints and suggestions</t>
  </si>
  <si>
    <t>Although the various internal stakeholder meet regularly &amp; discuss the canteen vendor’s food services to campus, a formal feedback system could help in systemic evaluation and also identify areas where the vendor needs to improve.</t>
  </si>
  <si>
    <t>Feedback for canteen evaluation has been created by the campus</t>
  </si>
  <si>
    <t>Outsourced vendors can be included in the OHS Committee as it is a requirements of ISO 45001:2018 standards.</t>
  </si>
  <si>
    <t>Outsourced vendors are part of OHS committee</t>
  </si>
  <si>
    <t xml:space="preserve">Results of Vendor Evaluation (Ratings) to be communicated to vendor in order to enable them to improve their service areas </t>
  </si>
  <si>
    <t>Vendor Evaluation Rating is communicated to the vendor as a process</t>
  </si>
  <si>
    <t>In order to check on the Competencies of Nurses in First Aid, an internal training for teachers or even senior students can be taken by Nurse, to ensure that they are well versed in the area giving them an opportunity to become better at the same time training more staff on basic first aid. This can be recorded by the HR.</t>
  </si>
  <si>
    <t>First Aid training conducted by Nurse Campus to teachers and senior students</t>
  </si>
  <si>
    <t>A number of staff members were found not to have access to myGIIS. Not having access to an Intranet platform for communication and knowledge sharing creates a blind spot for these employees and makes communication ineffective. For example, Mr Sachin of Operations / Admin team who joined in 2018 and Mr Amit of Operations who joined in 2019 has not been given access to myGIIS until 27 July 2020. Mr Vijayant in Legal also did not have access to myGIIS. Consequently, these staff members did not have the opportunity to familiarize themselves with the IMS processes shared through myGIIS, leading to several variations to the process. This is also against the management directive of standardization across geos.</t>
  </si>
  <si>
    <t>India HQ</t>
  </si>
  <si>
    <t>7.4.2</t>
  </si>
  <si>
    <t>20/09/2020</t>
  </si>
  <si>
    <t>myGIIS access is now given to all hence as per the attached evidence this ticket can be closed.</t>
  </si>
  <si>
    <t>Although currently Induction is being conducted on the day of joining, no fixed timeframe is in place. This may lead to certain joining formalities &amp; important communication to new employees being missed out. A specific time frame could be put in place for completion of induction. This will enable monitoring of compliance to joining formalities.</t>
  </si>
  <si>
    <t>All employees record are maintained by HR for induction etc.,</t>
  </si>
  <si>
    <t>While there are relevant clauses in place in the contract and employee handbook as to consequences, there is currently no communication process in place to deal with a situation of any employee indulging in any unacceptable behaviour towards another employee. For example, Whistle blower policy is in the employee handbook which is on myGIIS, but to which 100% staff did not have access at the time of audit.</t>
  </si>
  <si>
    <t>Access of myGIIS is given and whistle blower policy is also being shared</t>
  </si>
  <si>
    <t>Training module on OH&amp;S could be added to the induction module.</t>
  </si>
  <si>
    <t>31/08/2020</t>
  </si>
  <si>
    <t>Training module of OHS&amp;S available in Teamie</t>
  </si>
  <si>
    <t>There seems to be no clear description in terms of roles, responsibility and authority, although during recruitment there is one advertised and the actual handling is left to the Manager or Supervisor. E.g. Legal Manager role was not clear previously</t>
  </si>
  <si>
    <t>Each role is defined and objectives are set and KPI's are also defined in RAMCO</t>
  </si>
  <si>
    <t>In the background verification report, status with mismatch needs to have different colour code. Although the report later mentioned that the agency has communicated with the HR. Would suggest HR to have a process of Report validation &amp; take suitable action. As the summary of the report shows wrong information.</t>
  </si>
  <si>
    <t>Verification report is communicated and records are updated by HR</t>
  </si>
  <si>
    <t>SOP was not available for ERP (RAMCO) with the auditee. Having an SOP is one of the best practices to create and update the SOP, as it will help to reduce human dependency and also can be used for training a newcomer.</t>
  </si>
  <si>
    <t>SOP has been created by the Campus</t>
  </si>
  <si>
    <t>Government Rules &amp; Regulations are not listed down for Business Development Projects. As we have multiple schools in the same state / country in a gap of 2 yrs. / 5 yrs. / 10 yrs. or more, the list will be helpful for future reference instead of conducting the entire research again. In case of any modification / updates in rules and regulation, it can be updated in the same list. For example the confusion over the Bannerghatta campus Fire NOC.</t>
  </si>
  <si>
    <t xml:space="preserve">Checklist of compliances is made and updated </t>
  </si>
  <si>
    <t>A dual language/ subtitles mode could be considered for the Training modules in TEAMIE for staff in other GEOS mainly (Malaysia and Japan). This would improve uptake and skill enhancement for such staff</t>
  </si>
  <si>
    <t>Percipoi training software has been introduced with subtitiles training modules</t>
  </si>
  <si>
    <t>An assessment could be introduced on all training sessions to capture trainee understanding and measure training effectiveness. Although there are discussions to look at sending survey / questionnaires at 30/60/90 days this has not yet been implemented. Further, training could be modified to suit the needs of employees as a result of such measurement</t>
  </si>
  <si>
    <t>Assessment of training is available in new training software i.e Percipoi</t>
  </si>
  <si>
    <t>Team could look into making a certain number of training mandatory to ensure teachers and all other staff skills are always up to date although auditors were given to understand that this might already be planned.</t>
  </si>
  <si>
    <t>For staff and Teachers new training module has been introduced i.e Percipoi</t>
  </si>
  <si>
    <t>Although background checks are conducted for certain designations / positions such as Principal, this is not currently being carried out for Teacher positions when these employees are the ones who will be in charge of and dealing with children. This may lead to the risk of any missed alerts during recruitment &amp; hiring</t>
  </si>
  <si>
    <t>6.1.4</t>
  </si>
  <si>
    <t>Background checks are done for all teachers and staff</t>
  </si>
  <si>
    <t>Similar to the comprehensive sheet maintained by OSD for CBSE affiliations, a tracking mechanism could also be maintained by other departments for any long-standing issues raised by individual campuses under their care. Such analysis could contribute to continual improvement</t>
  </si>
  <si>
    <t>Record sheet is maintained by the campus for long standing issues</t>
  </si>
  <si>
    <t>Extra job-specific training could be given to staff who are undergoing job change. This will enable better performance and effectiveness in the new role. In addition, some form of induction and a clear letter stating changed role and responsibilities would be helpful</t>
  </si>
  <si>
    <t>Job role based training modules defined in Percipoi</t>
  </si>
  <si>
    <t>An awareness training programme can be organised for Leadership to understand their role in QMS &amp; OHSMS.</t>
  </si>
  <si>
    <t>Training on ISO Standards were given to the campus</t>
  </si>
  <si>
    <t>Risk assessment by individual departments could be conducted and documented. Although challenges, strategic documents and needs and expectations of stakeholders were explained well, these could be documented for future reference</t>
  </si>
  <si>
    <t>Risk assessment document is prepared department wise by the campus</t>
  </si>
  <si>
    <t>Safety Certificate for the lift in the school is supposed to have a 3 year renewal cycle and the last renewal seems to have been in 2013. None was acquired in 2019. This is a serious risk to life and limb for the staff and students who may be required to use the lift, if there is a failure of the equipment leading to an accident</t>
  </si>
  <si>
    <t>Noida</t>
  </si>
  <si>
    <t>Safety Certificate of lift are renewed.</t>
  </si>
  <si>
    <t>Although transport vendors provide the medical details for their employees such as Eye Tests for drivers, and School Nurse conducts BP, Pulse and general check-up, it might be useful to have the medical records also double checked by Nurse and Admin staff at random intervals to ensure there are no red flags or discrepancies. Monitoring of these records would be helpful.</t>
  </si>
  <si>
    <t>Monitoring of records are now done in campus</t>
  </si>
  <si>
    <t>The document on interested parties could be further enhanced by including Vendors, Alumni, Community, Society, Nation and the environment as this would help school in expanding its reach and attracting more segments of customers. It can also be tracked year on year as a repository for future reference.</t>
  </si>
  <si>
    <t>More comprehensive interested parties document has been made by campus.</t>
  </si>
  <si>
    <t>Some wires were observed to be hanging near the ceiling at 2nd floor C wing corridor. Although these were at a height, they could pose a risk in case children try to pull them. In case these are wires for the CCTV camera, exposed wires could mean loss of coverage in that area.</t>
  </si>
  <si>
    <t>Hanging wires are now tapped</t>
  </si>
  <si>
    <t>Currently there are no PCs in the library, but there seem to be plans for installing them for student research. At that time it may be useful to ensure limitations on the kind of websites students can access through the PCs in the library.</t>
  </si>
  <si>
    <t>New PC's are installed in the library</t>
  </si>
  <si>
    <t>TCs could be issued to departing students only after checking with the librarian in case of any unreturned books. Ideally a checklist would make these multiple checks easier to conduct with less chance of anything being missed out.</t>
  </si>
  <si>
    <t>Checklist has been designed and documentated</t>
  </si>
  <si>
    <t>There is also no PC provided to the Nurse in the sickbay. At the moment everything is on physical registers. This does not allow for analysis of the most common incidents or their frequency without a manual tally.</t>
  </si>
  <si>
    <t>PC has been installed in the sickbay</t>
  </si>
  <si>
    <t>A demo of CPR, First aid was conducted by the school nurse and doctor on call. These events could be recorded and made a regular feature of the school especially in view of the current COVID-19 situation.</t>
  </si>
  <si>
    <t>A demo of CPR was conducted by the Nurse.</t>
  </si>
  <si>
    <t>Operations too could look at converting their manual registers and reports to Excel as this would be easier to analyse and track.</t>
  </si>
  <si>
    <t>Operations are now converting operations manual into excel</t>
  </si>
  <si>
    <t>After a Vendor Evaluation feedback is given to the vendor verbally, but a formal documented record can be looked into and also action taken on poor performing Vendors to be documented.</t>
  </si>
  <si>
    <t>Vendor evaluation form is now implemented in the campus.</t>
  </si>
  <si>
    <t>The CPR Poster in Sickbay needs to be rectified as the Emergency Contact is shown as 911 (since help was taken from the American Heart Association Resource). It should be changed to 108.</t>
  </si>
  <si>
    <t xml:space="preserve">The CPR poster in the sickbay has been changed </t>
  </si>
  <si>
    <t>For cases that require hospital visit (which should be treated with seriousness) there should be a separate Incident Report filed. Training and on this could be given by the GCEE.</t>
  </si>
  <si>
    <t>Although the section on originality has been added to the Rubric as an aspect of assessment and students do presentations to showcase their learning, it may be helpful to conduct a formal session for students covering plagiarism and copyright infringements in age appropriate format.</t>
  </si>
  <si>
    <t>A formal lesson plan has been prepared by the school</t>
  </si>
  <si>
    <t>Proxy / Substitution documents can be enhanced by adding details of lessons to be conducted and completion status this will help to track fortnightly planning schedule.</t>
  </si>
  <si>
    <t>Proxy documentation has been enchanced.</t>
  </si>
  <si>
    <t>Although the Sports Teachers already have First Aid Training as part of their qualification, it may help to have refresher training for these teachers due to the nature of their subject (Sports) where injuries are more likely.</t>
  </si>
  <si>
    <t>For sports teacher, teachers are given first aid training</t>
  </si>
  <si>
    <t xml:space="preserve">The process of Internal Audit seems to be ineffective:
• Objectivity and the impartiality of the audit process for 2019-20 is not seen. Evidence - Academics (Secondary) doing audit of Academics (Primary)
• ISO SYSTEMS CO-ORDINATOR, Legal &amp; Leadership functions were not covered during Internal Audit of 2019-20
• Internal Audit Schedule needs to be detailed &amp; comprehensive. It needs to mention dept. wise time &amp; date of audit. Currently the schedule just mentioned the dates as 6/11/19 &amp; 15/11/19
• Internal Audit Report for ACA-PM-01-08 did not mention as to who were the auditors, who were the auditees present, the duration of audit. 
• Details of mapping the Internal Audit Findings to relevant ISO standards clause was not seen in GIIS-ACA-PM-05 Testing and Marking of Student Work audit report. The report further didn't categorise the audit findings as Non-Conformities, Observations, OFI's
• No Corrective Action Request (CAR) Report is maintained for audit findings. Evidence - 3 AFI's in last internal audit cycle of 2019-20
</t>
  </si>
  <si>
    <t>This is done by campus as recorded in MRM</t>
  </si>
  <si>
    <t xml:space="preserve">Management Review Meeting process needs improvement as per standards requirements:
• There has to be a formal communication mechanism in place for scheduling MRM and the agenda to be covered in it
• The current practise in MRM's is that everything is verbal discussion. There is no data that is compiled, summarised &amp; then presented for review by leadership during MRM's. Evidence - MRM dated 16/1/2020
• The fact that there was only partial internal audit conducted in Nov 2019 &amp; balance functions would be covered in March-20, this was not discussed during MRM dated 16th Jan, 2020
• Accidents / Incidents is not covered in MRM
• Target date for completion is not mentioned in MRM Minutes thereby unable to conclude the points that are still open, by when it will be closed and it’s current review status
• Agenda Points as per requirements of ISO 45001:2018 standards needs to be included from next MRM onwards
</t>
  </si>
  <si>
    <t>No documentary evidence available that the organization shall determine the interested parties (e.g. students, interns, alumni, external service providers, media, staff, etc...) that are relevant to it’s management system and their requirements i.e. needs and expectations from GIIS KL Campus.</t>
  </si>
  <si>
    <t>Interested parties are now determined by the campus</t>
  </si>
  <si>
    <t>Occupational Health, Safety &amp; Security Policy was unavailable at the time of audit / not shown to the auditors. Awareness related to the policy can be improved further.</t>
  </si>
  <si>
    <t>OHS&amp;S Policy awareness made in campus</t>
  </si>
  <si>
    <t xml:space="preserve">Complaints Management process needs to be streamlined. Departments are maintaining their respective complaints data. Analysis of repetitive complaints is not being done. No complete utilization of help desk observed, in the absence of which, many customer complaints may be unattended or unsurfaced as it is not overseen by any other supervisor. </t>
  </si>
  <si>
    <t>Overall awareness of QMS &amp; OHSMS Risks can be further improved amongst various auditees and functions</t>
  </si>
  <si>
    <t xml:space="preserve">Although issues are discussed on monthly basis in meeting by respective dept's, they could be summarised into one document for ease of monitoring &amp; review by Leadership. </t>
  </si>
  <si>
    <t>5.1.1</t>
  </si>
  <si>
    <t xml:space="preserve">Overall awareness of ISO standards requirements awareness was limited to less people. Operations members are not aware of IMS procedures uploaded in my GIIS. </t>
  </si>
  <si>
    <t>IMS procedures shared by the quality coordinator with the campus.
And the team is made aware that it is available in myGIIS</t>
  </si>
  <si>
    <t>Identification of Legal requirements specific to GIIS KL Campus was initiated in Feb'20 by respective dept's, a summary document / repository needs to be made that would assist in arriving at as to where the campus stands w.r.t. it's overall legal compliances status.</t>
  </si>
  <si>
    <t>Legal register made campus specific</t>
  </si>
  <si>
    <r>
      <rPr>
        <rFont val="Calibri"/>
        <color theme="1"/>
        <sz val="10.0"/>
      </rPr>
      <t>New employee’s induction via Teamie is not followed up or ensured. No evidences of employee induction (Admissions Head, joined on 4</t>
    </r>
    <r>
      <rPr>
        <rFont val="Calibri"/>
        <color theme="1"/>
        <sz val="10.0"/>
        <vertAlign val="superscript"/>
      </rPr>
      <t>th</t>
    </r>
    <r>
      <rPr>
        <rFont val="Calibri"/>
        <color theme="1"/>
        <sz val="10.0"/>
      </rPr>
      <t xml:space="preserve"> Oct-19). Safety aspects are not included in induction.</t>
    </r>
  </si>
  <si>
    <t>Parent Satisfaction Target is 65% &amp; achievement is 60% for 2019. On the contrary, Student Satisfaction Target is 93%. Wide-gap exists between these two targets. Satisfaction surveys of parents needs to be updated. The reasons of low scores needs to reviewed thoroughly.</t>
  </si>
  <si>
    <t>Parents and student satisfcation survey is analysed and reasons for difference recorded</t>
  </si>
  <si>
    <t>Post admissions follow up to improve relationship with customers can be improved.</t>
  </si>
  <si>
    <t>8.2.3</t>
  </si>
  <si>
    <t>Google form has been created by the campus to capture feedback of the parents</t>
  </si>
  <si>
    <t>Follow up by safety in charge if all students are aware of emergency evacuation plan needs to be done</t>
  </si>
  <si>
    <t>During admissions, a student book with guidelines to rules / do and don’ts specific to KL Campus can be given including how to respond to emergencies, how to safeguard oneself during   pandemics, etc…</t>
  </si>
  <si>
    <t xml:space="preserve">Regular &amp; systematic process for update and Change of address/phone numbers of parents needs to be implemented. </t>
  </si>
  <si>
    <t>This process has been initiated by the IT team in the campus</t>
  </si>
  <si>
    <t>Access to documents &amp; it's retrieval to show to auditors by auditees can be improved.</t>
  </si>
  <si>
    <t>It has been stated in MRM that documents will be organised when audit will be conducted</t>
  </si>
  <si>
    <t xml:space="preserve">Risks to be identified for continuity of operations. In case there is breakdown in Internet Connection and Virtual Audits are happening at that time. </t>
  </si>
  <si>
    <t>Risk for the continuity of the business is identified in the risk register by the campus</t>
  </si>
  <si>
    <t>Risks need to be identified for Admissions for requirements of additional staff to handle surge in leads / inquiries as aggressive digital marketing campaigns are planned for the next 4 months beginning Sept'20.</t>
  </si>
  <si>
    <t>Requirement of the additional staff is identified in the risk register</t>
  </si>
  <si>
    <t>Employee Resume banks only in HRs email. This makes it person oriented. It needs to be in the system so that back up HR member can check the same.</t>
  </si>
  <si>
    <t>Employees resume bank made in google drive</t>
  </si>
  <si>
    <t>Criteria points for employee interview is not set. Without the score, the basis of selection or rejection may not be rationalized.</t>
  </si>
  <si>
    <t>campus in MRM decided to immediately implement corporate document which has rating system</t>
  </si>
  <si>
    <t>Employee satisfaction survey reports to be available with HR and Analysis of the report needs to be done</t>
  </si>
  <si>
    <t xml:space="preserve">The training process seems to be ineffective
• Planned and actual evidence not seen for training of employees.
• No records of shadow training of new employees seen though they said they have some cases where employees shadowed.
</t>
  </si>
  <si>
    <t>HR has strenghtened the records of training added budgeted v/s completed.
Also Shadow Teacher records are maintained.</t>
  </si>
  <si>
    <t>Standard format for vendor evaluation to be followed (KL has separate)</t>
  </si>
  <si>
    <t>New vendor evaluation form to be used from Dec 2020</t>
  </si>
  <si>
    <t>Incident report not seen fully (only one sample seen)</t>
  </si>
  <si>
    <t>Complete incident report prepared by the campus</t>
  </si>
  <si>
    <t>Overall Awareness of the standards requirements and processes needs to be in place.</t>
  </si>
  <si>
    <t>31/10/2020</t>
  </si>
  <si>
    <t>Overall awareness training given by the quality coordinator to the campus</t>
  </si>
  <si>
    <t>Complete vendor management process is currently not followed by the campus, for e. g. new vendor evaluation form, vendor satisfaction survey are missing</t>
  </si>
  <si>
    <t xml:space="preserve">New vendor evaluation form and vendor satisfaction survey forms are used by campus </t>
  </si>
  <si>
    <t>Presently legal register not maintained by the campus.</t>
  </si>
  <si>
    <t>30/11/2020</t>
  </si>
  <si>
    <t>Removed from ISO Scope</t>
  </si>
  <si>
    <t>PUC’s were expired, needs to be renewed for all buses.</t>
  </si>
  <si>
    <t>Mock drill has not been conducted by the campus.</t>
  </si>
  <si>
    <t>Mock Drill is conducted by the campus</t>
  </si>
  <si>
    <t>Health Records need to be maintained. E.g. Presently the campus is not collecting any health records from the bus vendor. Fitness of the driver and conductor is just taken on the letterhead. Also Student Health records to be maintained by nurse.</t>
  </si>
  <si>
    <t>13/11/2020</t>
  </si>
  <si>
    <t>Control procedure of the documents should be in place and all documents need to be dated and numbered.</t>
  </si>
  <si>
    <t>23/10/2020</t>
  </si>
  <si>
    <t>Control procedure for the document is now available at the campus</t>
  </si>
  <si>
    <t>External and Internal communication needs to be improved. There has to be a formal communication mechanism in place for scheduling meetings and the agenda to be covered in it. E.g. 1 Overall communication with the parents is not very clear as no records are maintained for the same. E.g. 2 - Leave taken by the teacher should be first informed to the coordinator and not EA, and also communication is done through WhatsApp chat.</t>
  </si>
  <si>
    <t>campus has now standardized the communication process. Parent communication is now happened through mygiis and google classrooms</t>
  </si>
  <si>
    <t>Training given by nurse is not recorded anywhere, proper records should be maintained of the same. POSCO training needs be arranged for staff. Lady attendant/drivers are not trained on first aid and Fire &amp; safety. Planned v/s actual training hours can be maintained</t>
  </si>
  <si>
    <t>POSCO training has been conducted by the campus and records for the same is also maintained</t>
  </si>
  <si>
    <t>Operational Control &amp; Measures need to be in place for    
a.       Loose and hanging wires that are seen in security guards cabin.    
b.       Smoke detectors whose periodic testing needs to be done.    
c.       Fire extinguisher that was not available in Store room.  
d.       Hygiene check register for canteen that is not maintained.</t>
  </si>
  <si>
    <t>Loose wires were well fitted by campus also, fire extinguisher is kept in the store room
Hygeiene canteen register is also maintained and smoke detectors are also tested.</t>
  </si>
  <si>
    <t>List of medicines needs to be maintained with expiry dates by nurse. Medicines should be prescribed by the doctor.</t>
  </si>
  <si>
    <t>Internal and External Strategic issues needs to be identified by the campus and should also be reviewed periodically.</t>
  </si>
  <si>
    <t>Alumni and other vendors like media to be included in the needs and expectation of the interested parties document and should also be reviewed.</t>
  </si>
  <si>
    <t>A comprehensive risk and opportunity register is maintained by the campus and various needs and expectations of the external parties are identified.</t>
  </si>
  <si>
    <t>Analysis of the training records (training effectiveness) to be done.</t>
  </si>
  <si>
    <t>Analysis of the training records are maintained by the campus</t>
  </si>
  <si>
    <t>Child protection policy not shown</t>
  </si>
  <si>
    <t>22/10/2020</t>
  </si>
  <si>
    <t>Child Protection policy and a circular with safety instruction is provided by the campus.</t>
  </si>
  <si>
    <t>Agreement with the nearby hospital needs to entered by the campus.</t>
  </si>
  <si>
    <t>PROMISE V2 to be reviewed in detail and action plan to be formulated to improve the score.</t>
  </si>
  <si>
    <t>Action plan is formulatted by the campus and the same is reviwed by the board</t>
  </si>
  <si>
    <t>Analysis of lead generation does not happen in campus. Analysis of the incident report/register to be done by campus. Analysis of the parent feedback needs to be done.</t>
  </si>
  <si>
    <t>In Fee ceiling sheet date on which calls are given should be specified with follow up action</t>
  </si>
  <si>
    <t>Fee ceiling sheet with follow up action parameters maintained by the campus</t>
  </si>
  <si>
    <t>Approvals for petty cash expenses should be taken prior to carrying out repairs or maintenance with complete verification of the work to be conducted, Operation in charge must indicate following details in petty cash statement:
a. Date of claim
b. Person/ Company to pay along with Invoice, if any
c. Brief description of the claim
d. Individual amounts and total amount.</t>
  </si>
  <si>
    <t>Now petty cash approvals are taken by the campus prior to the expense.</t>
  </si>
  <si>
    <t>Recruitment Tracker should be maintained by the Campus.</t>
  </si>
  <si>
    <t>Recruitment tracker is maintained by campus</t>
  </si>
  <si>
    <t>Biometrics system for attendance of teachers not working since December 2019.</t>
  </si>
  <si>
    <t>Biometrics system for attendance of teachers is working now</t>
  </si>
  <si>
    <t>New Joiners list not maintained by the campus so unable to gauge complete picture of the same. Induction deck can be made more comprehensive</t>
  </si>
  <si>
    <t>Joiners list and Induction slide updated by the campus</t>
  </si>
  <si>
    <t>Safety committee member’s names needs to be added in the emergency preparedness SOP.</t>
  </si>
  <si>
    <t>Safety committee is now formed in school with names added</t>
  </si>
  <si>
    <t>In IT asset checklist date of issue/date of return/reissue columns can be added for tracking purpose.</t>
  </si>
  <si>
    <t>26/10/2020</t>
  </si>
  <si>
    <t>IT Checklist is made by the campus with receipts and issue columns added</t>
  </si>
  <si>
    <t>Social media is accessible on library PC.</t>
  </si>
  <si>
    <t>Social media is blocked in library PC</t>
  </si>
  <si>
    <t>Currently the school does not have provision of Wheelchair.</t>
  </si>
  <si>
    <t>For Stock take/equipment currently campus is using registers however need to ensure that forms should be in use.</t>
  </si>
  <si>
    <t>Annual Pedagogical Planning copy of the last year not present with the campus</t>
  </si>
  <si>
    <t>30/10/2020</t>
  </si>
  <si>
    <t>Annual Pedagogical Planning copy is now maintained by the campus</t>
  </si>
  <si>
    <t>Campus worksheet is different from the other campuses, maybe same worksheets can be followed throughout GIIS with correct document no. and effective date.</t>
  </si>
  <si>
    <t>As per the email confirmation received from Academic co-ordinator currently campus is using the worksheets which are provided by HO</t>
  </si>
  <si>
    <t>Daily Performa Sheet should be filled, currently it is not filled fully.</t>
  </si>
  <si>
    <t>A comprehensive Legal Register needs to be maintained at Campus level.</t>
  </si>
  <si>
    <t xml:space="preserve">Campus is maintaining a legal register </t>
  </si>
  <si>
    <t>Students, Parents, Teachers &amp; Staff, / CBSE, Management are identified as key stakeholders and their needs &amp; expectations are also documented. GIIS Balewadi can further consider including other regulatory bodies Society and Environment too.</t>
  </si>
  <si>
    <t>Needs and expectations of other regulartory bodies are included</t>
  </si>
  <si>
    <t>Risks identified in Admissions( Data Control(,Sickbay( Medication for Bites and plant Allergies),Operations ( Un known Pests)and Library( Placement of Computers), Academics ( for Absenteeism)Each Function can perform their Risk assessment to Monitor and put controls in place.</t>
  </si>
  <si>
    <t xml:space="preserve">A comphrehensive Risk assessment register is being prepared by the team </t>
  </si>
  <si>
    <t>Curriculum Plans modification can be looked into.( Common Template, Inputs from all geos subjectwise,mapping to 9 Gems and inclusion of HOTS skills)</t>
  </si>
  <si>
    <t>This is reveiwed by Global Team and will do things as per their instructions</t>
  </si>
  <si>
    <t>Lesson conduct Follow up can be included along with teacher’s reflection in the appropriate row of the form, also Homework correction can be monitored by COD’s even though all work is assigned online.</t>
  </si>
  <si>
    <t>Lesson conduct follow up is monitored by teachers, also homework correction is also done by teachers.</t>
  </si>
  <si>
    <t>A weekly or Monthly Report of completed work for parents can be introduced for better monitoring of teachers work.</t>
  </si>
  <si>
    <t>During PTM's, teachers discuss the completed work with parents</t>
  </si>
  <si>
    <t>Usage of myGIIS needs to be looked into as parents are unaware of certain features. Also the Principal’s name appears twice one as designation, one as his name. this can be confusing and mails might not get addressed in a timely manner leading to dissatisfaction of customer</t>
  </si>
  <si>
    <t>Issue has been resolved by IT Team</t>
  </si>
  <si>
    <t>Even though level wise Parent Handbook is available this can be integrated in one comprehensive one with VMS.9Gems and quality Objectives included as well as withdrawal process explained in more detail. It can also be reviewed for any errors.</t>
  </si>
  <si>
    <t>comprehensive Parent handbook is made by the campus</t>
  </si>
  <si>
    <t>To capture and track verbal, written or mail complaints via mygiis can be put in place to analyze and control.</t>
  </si>
  <si>
    <t>Complaints are now captured in Helpdesk</t>
  </si>
  <si>
    <t>Exit interviews can be put in place for withdrawing students in order to control &amp; minimize adverse impact on student numbers.</t>
  </si>
  <si>
    <t>Exit interview process has now been put in place</t>
  </si>
  <si>
    <t>In order to ensure that lessons are completed as per plan, classrooms can have a monthly planner in place and worksheet bank for Proxy Teachers to use in case on regular teacher being on leave.</t>
  </si>
  <si>
    <t xml:space="preserve">Proxy documentation has been enchanced. And worksheet bank provision has been made by the campus </t>
  </si>
  <si>
    <t>Although Housekeeping, Security and Upper management all have background checks, HR can initiate checks for teaching staff too.</t>
  </si>
  <si>
    <t>Reference check is now performed by HR</t>
  </si>
  <si>
    <t>ISO Standards Awareness Training Program has been done for Campus Team. For further understanding of the requirements as per function and one’s role w.r.t. standards a structured training can be looked into.</t>
  </si>
  <si>
    <t>ISO training program done for the campus</t>
  </si>
  <si>
    <t>Lesson plans can have an additional row showing number of periods required for completion.</t>
  </si>
  <si>
    <t>lesson has a row added to reflect no. of hours/sessions taken to complete</t>
  </si>
  <si>
    <t>Master list of all YouTube links and other websites used in teaching and learning can be maintained for ease of access.</t>
  </si>
  <si>
    <t>Master list is maintained for teaching material for Youtube and other websites used</t>
  </si>
  <si>
    <t>Further vetting of the Report Card Remarks can be initiated in order to reflect student strengths.</t>
  </si>
  <si>
    <t>Report is now available in myGIIS</t>
  </si>
  <si>
    <t>An ISO Awareness session for all can be arranged for better understanding the requirements of QMS</t>
  </si>
  <si>
    <t>ISO Awareness training conducted for a total of 187 teachers from PG and EC campus as well as for the 2 new GCEE team members. A few Attendance screenshots attached as evidence in ticket no.36778</t>
  </si>
  <si>
    <t>Although evidences of academic objectives are set and were seen, as per requirements of ISO 9001-2015, cl-6.2, evidence of all quality objectives including academic as well as others related to school improvement areas would help the school to track the targets set and met in one glance.</t>
  </si>
  <si>
    <t>Campus have an Improvement parameter in PV2 , and would like to go with the same. Hence will not maintain a separate tracker.</t>
  </si>
  <si>
    <t>Even though myGIIS has individual student withdrawal &amp;exit interview remarks it would be helpful for the school to have a consolidated analysis for the entire withdrawals in a year with comments of the interviewer and remarks and sign of the parent/ student withdrawing to review the yearly trends and to take appropriate action.</t>
  </si>
  <si>
    <t>Withdrawal list maintained month-wise in Excel sheet with details column giving reason for withdrawal.</t>
  </si>
  <si>
    <t>No dues clearance from library &amp; science lab could be included as a part of student withdrawal process. This will enable completeness of the withdrawal process so as to safeguard the assets (books/ IT lab equipment if any) of the School.</t>
  </si>
  <si>
    <t>Now added to withdrawal checklist. Principal will approve withdrawal only after dues have been checked. Process put in place from January 2021.</t>
  </si>
  <si>
    <t>Regular (annual) general health and safety training and emergency preparedness for all employees could be planned and executed to ensure that all teachers are familiar &amp; competent with the requirements of same.</t>
  </si>
  <si>
    <t>Health &amp; Safety Training will be included now onwards. Previously only covered Fire &amp; First Aid</t>
  </si>
  <si>
    <t>New employee induction document can have an integrated additional column with academic coordinators signature to acknowledge and confirm the completion of the same from both the instructors giving induction.</t>
  </si>
  <si>
    <t>Column added in induction checklist from Jan 2021. Inductor and Coordinator to sign off on it.</t>
  </si>
  <si>
    <t>The school operations team should maintain  A copy of the compliances tracker, to track the dates of compliance of the school including academics, legal and safety.  A soft copy of vendor evaluations specifically for those for EC( Ex- pest control, housekeeping, fire safety)  A copy of master list of all stock items needs to be maintained at EC campus too though it may be currently with the central team. This will help at school level to match with periodic inventory management.</t>
  </si>
  <si>
    <t>Complaince Tracker &amp; Register at EC; copies of vendor evaluation also at EC; Copy of Master list of vendors will also be maintained going forward.</t>
  </si>
  <si>
    <t>There is scope for ISO awareness enhancement on 9001 &amp; 45001 standards for all employees.</t>
  </si>
  <si>
    <t>Leadership can look into maintaining one single formal document covering the needs and expectations of various stakeholder groups, although some are being covered at Management meetings by individual functions. This will help the school’s ability to track and integrate QMS requirements with regards to needs and expectations of various stakeholder groups.</t>
  </si>
  <si>
    <t>Interested party is reviewd during management meetings</t>
  </si>
  <si>
    <t>Documented information of evidence shown during the audit can be shown as soft copies using a shared drive, this will enable smooth and effective sharing of evidence</t>
  </si>
  <si>
    <t>Soft copies will be shown during virtual Audit Henceforth</t>
  </si>
  <si>
    <t>A post Admission follow up can be looked into. Customer delight can be enhanced if a post-admission systematic process is laid out where the admission team can check if students have settled down in respective classes and smooth communication have been established with all aspects of everyday school life.</t>
  </si>
  <si>
    <t>8.5.5</t>
  </si>
  <si>
    <t>current process will be followed by the campus</t>
  </si>
  <si>
    <t>In Teacher Observation template, in Areas of Improvement the rephrasing of drop down list can be looked into for better clarity. This may also help the teacher to understand exactly the gap he / she needs to bridge and actions needed.</t>
  </si>
  <si>
    <t>Template will be updated by the campus</t>
  </si>
  <si>
    <t>While a detailed risk assessment was made for academics, and the frequency was laid out, the exact date of the last review was not seen. Hence it is not sure which month will be the next upcoming review would happen and hence this may affect the efficiency of the follow ups.</t>
  </si>
  <si>
    <t>Risk assessment document updated by the campus</t>
  </si>
  <si>
    <t>It was unclear in the internal organizational structure of academic roles in primary section as to who will be the second in command case of absence of key roles like coordinators . It would be ideal to plan a structured system with defined responsibilities for such second in command roles considering the size of the school.</t>
  </si>
  <si>
    <t>Campus have the secon in command person identified and will go with the current process</t>
  </si>
  <si>
    <t>Vendor Evaluation could be consolidated as one Master document so ratings can be tracked annually to monitor continual improvement of vendors.</t>
  </si>
  <si>
    <t>Document will be consolidated by the Campus</t>
  </si>
  <si>
    <t>School Operations can maintain a record of Drivers health and Licence records .This will help to do regular spot checks on the health and safety impact on students.</t>
  </si>
  <si>
    <t>In the new teacher hiring demo template shared during the audit there was no ratings for each criteria and no overall score .Hiring Basis score can be included to give more clarity.</t>
  </si>
  <si>
    <t>Although opportunities are identified for Interested Parties, risks arising out of non-fulfilment of their needs and expectations to be also addressed in the document</t>
  </si>
  <si>
    <t>Risks related to the external parties are identified and needs and expectations document updated by the campus.</t>
  </si>
  <si>
    <t>Date and status column are blank in the resume bank sheet. Details can be filled in to have real time status (E.g. Rejected, On Hold, Selected, Offer rolled out, but candidate declined, etc.).</t>
  </si>
  <si>
    <t>Data and status column duly filled by the campus in the HR document</t>
  </si>
  <si>
    <t>Trainer to be identified for ISO awareness session which is scheduled in Jan’21. Also training delivery mode e.g. content, language for external service providers like housekeeping, security staff, etc. to be decided.</t>
  </si>
  <si>
    <t>ISO Awareness Training given by the campus</t>
  </si>
  <si>
    <t>Risks related to activities occurring in the vicinity of the campus that can cause injury and ill health to persons to be identified. Also risks related to ECA, Children Playground to be identified and documented.</t>
  </si>
  <si>
    <t>Risks document is updated and risks related to vicinity are identified</t>
  </si>
  <si>
    <t>Completeness of new staff Induction through “‘Teamie” can be ensured by a completeness certification which can be later filed in the employee file.</t>
  </si>
  <si>
    <t xml:space="preserve">Induction module is made part of the Teamie </t>
  </si>
  <si>
    <t>MRM minutes of 8th October meeting with top management evident. However, the column for follow up action / person assigned was found blank.</t>
  </si>
  <si>
    <t>MRM updated therefore ticket can be closed</t>
  </si>
  <si>
    <t>Verification of data in PV2 from campuses for number of improvement initiatives/ projects implemented is more of informal validation. To ensure authenticity of the data, evidence can be documented from campuses.</t>
  </si>
  <si>
    <t xml:space="preserve">Validity of the same is checked during Internal Audit </t>
  </si>
  <si>
    <t>While complaints coming through Zendesk is the focus as per the mandate given by the management and there is awareness being created among parents in few campuses, a system can be explored to capture verbal complaints in campuses.</t>
  </si>
  <si>
    <t>This is shared with the Team who is taking care of GALS helpdesk project</t>
  </si>
  <si>
    <t>Master certification to ISO 45001: 2018 has been achieved for all campuses and awareness training has been planned and on Teamie there is a module. For ISO 9001:2015 a similar awareness refresher or induction module can be planned as there is turnover of staff.</t>
  </si>
  <si>
    <t>ISO Awareness training conducted for a total of 187 teachers from PG and EC campus as well as for the 2 new GCEE team members. A few Attendance screenshots attached as evidence.</t>
  </si>
  <si>
    <t>Risk and opportunity document may be made more granular with inclusions of sub-risks of the processes and also opportunity for improvement</t>
  </si>
  <si>
    <t>Risk and opportunities are tracked at the process level through the changes made in the process documents (IMS)</t>
  </si>
  <si>
    <t>Knowledge management process may be strengthened by prioritising tacit knowledge and articulating methods of retrieval of the same.</t>
  </si>
  <si>
    <t>This is in process and shall be taken care with the implementation of the new LMS</t>
  </si>
  <si>
    <t>Automation of processes may be considered for some processes.</t>
  </si>
  <si>
    <t>Use of Artificial Intelligence will be able to enhance effectiveness of processes e.g. the admission process</t>
  </si>
  <si>
    <t>Since Feb 2020, MRM was not available hence the requirement of the standard is not being met, also it is not clear how the performance of IMS and resource provisions are being monitored by the senior leadership</t>
  </si>
  <si>
    <t>9.3.2</t>
  </si>
  <si>
    <t xml:space="preserve">The MRM with the CAR links was provided as evidence. Audit closure details, internal auditors training details, PV2 reports were given. </t>
  </si>
  <si>
    <t>A brief flow of the Employee grievance process could be added in the Handbook to avoid any employee concern unaddressed further leading to employee disengagement</t>
  </si>
  <si>
    <t>The same has been included in the handbook.Page 115 in teachers handbook given in the below link. https://drive.google.com/file/d/1_FjfkVo9u_1rdng1e7ygVXYpuMK-vGER/view?usp=sharing​</t>
  </si>
  <si>
    <t>All training is planned via corporate and scheduled as per calendar, however the campus has many ad-hoc trainings, these are not recorded and the effectiveness of theses trainings are also not available and thus cannot evaluate whether all training needs have been met. This also impacts the training hours in PV2</t>
  </si>
  <si>
    <t>We have put the process of capturing of both capturing both internal, external and ad-hoc trainings. The internal as well external training is captured in detail in the training tracker attached herewith which will give a complete data of all trainings. </t>
  </si>
  <si>
    <t>Departmental risk assessment can be documented (admissions and academics are aware of the risks but have not documented) Documentation need not be physical but can be captured through Google forms for better analysis</t>
  </si>
  <si>
    <t>Various  department risks and mitigation plan  including  Academics, Operations, HR ,Admissions have been documented separately by department heads. Evidences include the same as received from the process  owners. Evidence also include the review meeting minutes of academics</t>
  </si>
  <si>
    <t>Although the exam room has a lock, the access can be recorded and monitored by the exam head with a log register.</t>
  </si>
  <si>
    <t>Separate vault  for storing exam papers have been put in place in exam room. During exam the access to the room is restricted under the supervision of  exam coordinators. Separate log register also has been put in place to monitor and protect loss of confidentiality</t>
  </si>
  <si>
    <t>myGIIS could be the primary mode of communication, for all official communication between teachers, parents and students (Currently CBSE is using WhatsApp for communication)</t>
  </si>
  <si>
    <t>mygiis is the official mode of communication. Whats app is an additional informal mode of communication.
Circular has been issued to all teachers with effect to the change in communication mode.
Evidence-
Email sent to teachers.​</t>
  </si>
  <si>
    <t>Even though it is an accepted norm to allow students to travel on their own, school could look into getting a declaration from parents to avoid school’s liability in case of any incident. Exit slips or cards can be maintained for early dismissal for record purposes</t>
  </si>
  <si>
    <t>Process for the student's early leave
1. Parents are requested to drop an email to class teacher for an early leave request.
2. Teacher approves it via email
3. Child / teacher get the exit slip and teacher signs it . 
4. The slip is handed over to receptionist / bus in-charge .
5. The receptionist  files the exit slips.
6. Class teachers and CODs are kindly requested to keep the slips ready.</t>
  </si>
  <si>
    <t>The process of hand over of the completed answer paper scripts can be fixed as current practice of invigilators keeping the scripts till the end of the day may lead to a risk of lost answer scripts</t>
  </si>
  <si>
    <t>The handover of the answer scripts was done immediately after the completion of the exam effective from Day 2 of the Cyclic Test 1 i.e. from 25th May 2021.There is a break of 10 minutes after the completion of the exams during which the invigilators can go to the exam room to submit the answer scripts. At the same time the subject teachers can collect the answer scripts for correction. The exam room is situated at a central location on the same floor as the class rooms where the exams are conducted. Hence the chances of of any risk of losing or misplacing the answer scripts is mitigated.</t>
  </si>
  <si>
    <t>Even though Helpdesk is used primarily for feedback, academic complaints are not captured in the helpdesk to facilitate the analysis. These can be raised as tickets as and when received to track verbal, written or mail complaints to maximise the full usage of the platform</t>
  </si>
  <si>
    <t>Mail from the Principal to all the academic staff that the complaints to be raised in helpdesk. A detailed step by step procedure for the same has been mentioned</t>
  </si>
  <si>
    <t>IBDP can look into requesting a printer for the sole use in exam room so risk of paper leaking can be mitigated</t>
  </si>
  <si>
    <t xml:space="preserve">Approval for a printer exclusively for the exam department has been procured by the management and it shall be installed &amp; used solely for the IBDP Examination. The Printer will be placed in the closed room by September 2021. </t>
  </si>
  <si>
    <t>Nurse can keep class teacher informed about the reason of every child visiting her, as it will help the teacher to be aware of any concerns and answer parents’ queries if any.</t>
  </si>
  <si>
    <r>
      <rPr>
        <rFont val="Calibri"/>
        <color theme="1"/>
        <sz val="10.0"/>
      </rPr>
      <t>Nurses are informing the class teachers  about the reason of visit of every child which will help the teachers to be aware of the concerns and answer the parents query. T</t>
    </r>
    <r>
      <rPr>
        <rFont val="Calibri"/>
        <color rgb="FF000000"/>
        <sz val="10.0"/>
      </rPr>
      <t>o improve  the process  in the sick bay record maintained by the campus nurses, they are also maintaining the class teachers name along with every child case reporting</t>
    </r>
  </si>
  <si>
    <t>A vendor evaluation analysis can be put in place for better understanding of the needs and requirements of vendors as well as their performance for future reference</t>
  </si>
  <si>
    <t>Vendor evaluation and analysis is conducted by the campus and reports are available at the respective site. Vendor evaluation forms have been standardised</t>
  </si>
  <si>
    <t>A formal record of effectiveness of ISO awareness trainings could be put in place to ensure the given training has achieved its purpose</t>
  </si>
  <si>
    <t>Mail from the Principal to all the participants for taking the survey. Results of the effectiveness survey through a questionaire</t>
  </si>
  <si>
    <t>Material requisition template can be updated to the common template in use at all geos</t>
  </si>
  <si>
    <t>Standard template is sent to the staff and mail to use the same has been sent</t>
  </si>
  <si>
    <t>A monitoring system of parent profile updating can be introduced to ensure all details are up to date to enable speedy contact during emergencies</t>
  </si>
  <si>
    <t xml:space="preserve">Mail has been shared to the parents for getting back if there is any updation in the profile of students. https://drive.google.com/file/d/14n335s7mNjTMzm9BayGeF1LMnFD1aLZY/view?usp=sharing </t>
  </si>
  <si>
    <t>A feedback system can be introduced by admissions to get the feedback from new parents on admission process</t>
  </si>
  <si>
    <t>To get a feedback post admission to touch base with the new admitted family. This feedback system will commence from 1st July 2021 Customer Feedback end of 1 month schooling. https://forms.gle/Z79pKVJdd8nt8Bsp8​</t>
  </si>
  <si>
    <t>Question paper storage could be password protected. As more documents move online, this could be a good practice overall and enable control of information</t>
  </si>
  <si>
    <t>Teachers are asked to maintain their QP password protected. Teachers need to login through teachers login ID in all school computers to prevent access of students to school g drive.
Evidence-
Screen shot of Email sent to all teachers ​​</t>
  </si>
  <si>
    <t>Academic team could look into using technology to communicate the substitution for the day and monitoring of proxy work</t>
  </si>
  <si>
    <t>The substitution details are generated through software and once generated they are circulated via MYGIIS  mail (to share the substitution list of the day) in addition to hard copy circulation.</t>
  </si>
  <si>
    <t>Weekly report could include a homework section for parents to be aware about the homework assigned for that week. Homework record could have a column added to show the final submission by late students</t>
  </si>
  <si>
    <t>Home work given for the week has been included in the weekly report.</t>
  </si>
  <si>
    <t>The common template that is followed by all geos for lesson planning across curricula can be followed for easy comparison and understanding and all can have a formal digital approval from the Principal</t>
  </si>
  <si>
    <t xml:space="preserve">The Common template for ACP and LP  is ​ used by all teachers. </t>
  </si>
  <si>
    <t>Operations could maintain a copy of the nurse license for their record</t>
  </si>
  <si>
    <t>The copy of licence of nurses are with the opearations department</t>
  </si>
  <si>
    <t>Media could be included as an interested party as Tokyo interacts quite well with media in the relevant document</t>
  </si>
  <si>
    <t>The document has been amended to include media as one of the interested parties</t>
  </si>
  <si>
    <t>Online lesson observation form can be made editable and shared with the teacher to add her reflections (currently only observer is adding the reflections on the teacher’s behalf). This may enable better support to be provided if needed</t>
  </si>
  <si>
    <r>
      <rPr>
        <rFont val="Calibri"/>
        <color theme="1"/>
        <sz val="10.0"/>
      </rPr>
      <t xml:space="preserve">Decision taken for modifying the Online lesson observation form so as to enable it editable. The same has been implemented and made editable and shared with the teacher to add her reflections as well.
</t>
    </r>
    <r>
      <rPr>
        <rFont val="Calibri (Body)"/>
        <color theme="1"/>
        <sz val="10.0"/>
        <u/>
      </rPr>
      <t>Evidence</t>
    </r>
    <r>
      <rPr>
        <rFont val="Calibri"/>
        <color theme="1"/>
        <sz val="10.0"/>
      </rPr>
      <t xml:space="preserve">
Class observation done by coordinator with reflection of teacher -attached </t>
    </r>
  </si>
  <si>
    <t>The Proxy document could include another column to monitor the actual work done in class</t>
  </si>
  <si>
    <t>The process has been put in place for proxy document to capture actual work. The substitution document(Proxy) have been included with another
 column to monitor the actual work done in class.</t>
  </si>
  <si>
    <t>Admissions dept. could look into how to monitor the student database for any change of residency or visa status post admission in cases of changes in student/ parents details and/or status.</t>
  </si>
  <si>
    <t>8.5.2</t>
  </si>
  <si>
    <t xml:space="preserve">This has been notified to the admissions department. Work-in-progress for the same and this will be part of the new LMS </t>
  </si>
  <si>
    <t>Although GMP has an innovative feature like the petting zoo which helps students at that grade level to learn about the natural world, this still poses a potential health and safety hazard. Ensuring that all the animals and birds in this zoo are sourced from reputable providers and are up-to-date in the vaccinations along with emphasis on student’s hygiene will ensure a safeenvironment for all. Once acquired by the school, the animals and birds could be checked regularly by a veterinarian which is in the plans shared by the process owner.</t>
  </si>
  <si>
    <t>As per Dubai Municipality there are no requirements in place for rabbits in Dubai to be vaccinated. Only if there is a case of relocation of pets to specific countries then the vaccination is required.</t>
  </si>
  <si>
    <t>Although Induction can be enhanced by maintaining a record of completion to ensure 100% awareness of the GIIS processes and system.</t>
  </si>
  <si>
    <t>Induction Completion Record is maintained and also the Induction Checklist is maintained. Attaching filled CAR form, Induction checklist form and in Teamie completion record can be generated.</t>
  </si>
  <si>
    <t>No complaint tracker maintained to keep the track record of complaints from various stakeholders; this will help to monitor all complaints which are not captured via helpdesk.</t>
  </si>
  <si>
    <t>HR Helpdesk will be implemented by this year end. Where staff can raise request and concerns and will be tracked for closure. The tracker which is maintained at present is attached as evidence</t>
  </si>
  <si>
    <t>Current practice for Risk Assessment is maintained as SSPD by Quality Coordinator however departments would be aware of additional risks that might be overlooked i.e. Admissions can do their own RA and document it.</t>
  </si>
  <si>
    <t>The Admissions team have started working on Risk register. PFA risk register for admissions.                                                                                                                                             The quality coordinator shall ensure that each department is doing a risk assessment of their function as a process owner. This is to ensure that all risks are captured at micro level.
Closing this finding based on the assurance that Shilpa Kotian​ will be checking this proactively at the campus level</t>
  </si>
  <si>
    <t>Tracking of oral medication being issued to students and staff can be put in place in order to avoid abuse.</t>
  </si>
  <si>
    <t>Please find attached CAR &amp; Evidence of tracking oral medication. The nurse updates the document with all necessary details</t>
  </si>
  <si>
    <t>Time taken for retrieval of documents for sharing as evidence can be improved.</t>
  </si>
  <si>
    <t xml:space="preserve">Please find attached CAR for  your reference.
Going forward records will be stored in appropriate manner. 
There was an Immediate change in position of Academic Coordinator. And there was no handover of data done. Due to that retrieval of document was taking time. </t>
  </si>
  <si>
    <t>Student’s attendance for online class tracker for every lesson and immediate action is taken however details of action taken can be documented in the tracker under remarks.</t>
  </si>
  <si>
    <t>As in Dubai Campus now the students are100% on campus after summer break (Sep). There is no blended or online classes going on.  So Student’s attendance for online class tracker is not created but we do have ​daily log tracker where all the details are maintained. ​</t>
  </si>
  <si>
    <t>MRM needs to be held at least once a year to address all the relevant External/ Internal Audit findings.</t>
  </si>
  <si>
    <t xml:space="preserve">Please find attached MOM of MRM. Also addressed the audit findings in MRM. </t>
  </si>
  <si>
    <t>A health declaration is taken as part of the admission process which allows capture of allergies / situations where students may require urgent assistance. However, evidence of internal communication to relevant parties re: compliance was not in evidence.</t>
  </si>
  <si>
    <t>Internal Communication mail is attached where Nurse has sent mail to share the medical history of students with Academic Coordinators. Medical records tracker attached</t>
  </si>
  <si>
    <t>As per regulations, 20% of the staff need to be trained in First Aid. Conducting an online First Aid course is a good initiative as a stop gap arrangement. However, the campus may look into prioritising this training once the situation becomes normal. Since this is a requirement of ISO 45001 for Emergency preparedness and response, a concrete plan to have staff undergo the training needs to be made during the MRM when all findings from audits are discussed/ addressed.</t>
  </si>
  <si>
    <t>The evidence attached is the trail mail communicating the agency about conducting first aid training to staff. This is a trail mail arranging for the training. The Geo coordinator shall make sure that this training is conducted. Based on this, the ticket is closed.</t>
  </si>
  <si>
    <t>OH&amp;S training on TEAMIE is mandatory. However, this has not been implemented. This was also a finding during external audit last year but at that time the course was not available on TEAMIE. Now that the course is available and made mandatory for new and existing staff, HR needs to ensure that all complete the course.</t>
  </si>
  <si>
    <t>Mail communication was earlier sent  by HR to all the employees to complete OH&amp;S training on Teamie. Few new employees are yet to complete the training.</t>
  </si>
  <si>
    <t>Although Sunshine calls were made to employees, 03 information on this initiative needs to be informed to the HR dept. as well.</t>
  </si>
  <si>
    <t>PFA mail communication where the  SLT is sharing the Sunshine call details with HR. Request you to close the ticket</t>
  </si>
  <si>
    <t>CPR training could be also considered for some other key employees, beyond only the Nurse. Although this may not be possible during the current pandemic but it could be scheduled once things normalize.</t>
  </si>
  <si>
    <t>Once the things normalize First aid and CPR training  will be planned with the registered training center. Its put on hold due to pandemic.  </t>
  </si>
  <si>
    <t>Functionality of the export of data for better analysis may assist the Admissions team to manage the data for better 'existing pipeline analysis' (SMC report)</t>
  </si>
  <si>
    <t>Currently there are no other options provided. So will be following the same method for analyzing the data. We have informed the senior management about this OFI and they have agreed to discuss and find alternate solutions. It has been internally decided that the campus might not be able to act immediately on this OFI. They have informed the senior management.
Closing this ticket since this is an OFI and the campus my choose not to act on OFIs</t>
  </si>
  <si>
    <t>Large number of information needs to be manually updated (for student and employee data) in the ADEK system (e.g. attendance), it may help if the data which is in myGIIS could be easily exported and checked before uploading to the eSIS (ADEK system). This would ensure distribution, access,  retrieval and use with ease.</t>
  </si>
  <si>
    <t>Only manual entry is allowed in ADEK system. Exporting / uploading of data through MyGIIS or any other application is not accepted by ADEK system. Request you to close this OFI.
The campus has discussed this internally and the OFI cannot be implemented at present. The campus will keep this in mind in future if there is an option to implement.</t>
  </si>
  <si>
    <t>Currently with combined classes (higher grades) the campus is able to manage with lesser staff, however, with the strict ADEK policies, there needs to be a plan of action for teacher appointment once school switches back to normal mode.</t>
  </si>
  <si>
    <t>This is just a temporary arrangement made for online classes. As many teachers left the country due spouse job loss. Once the students are 100% on campus. The teachers will be appointed and arranged as per the ADEK requirement 25:1 ratio student to teacher &amp; student to section.
This is the reason given by the campus for closure of ticket. The quality co-ordinator shall keep this in mind and pro-actively update GCEE once the campus reopens.</t>
  </si>
  <si>
    <t>Recruitment test and feedback form for testing subject matter knowledge of candidate teachers can be done in virtual mode also</t>
  </si>
  <si>
    <t>Going forward, for any online interviews, Evaluation forms also have to be filled in by the candidates.
We were doing the same to all Face to face interviews but not online ones. Audit team mandates this as a compliance.
Please instruct your subject leads as well on any interviews being taken up by them.
Scanned copy of evaluation form can be shared on screen during the interview and not prior. Candidates can write answers in a sheet of paper and share as image file.
Remarks column on the same has been added to the interview sheet on google drive.
https://docs.google.com/spreadsheets/d/11YXDI5Ojxpvo4Pj98ghn0GW3czo_3aT1/edit?usp=sharing&amp;ouid=107569512411878573755&amp;rtpof=true&amp;sd=true</t>
  </si>
  <si>
    <t>A complaint tracker can be maintained to keep the track of complaints from various stakeholders; this will help to monitor and analyse all complaints which are not captured via helpdesk.</t>
  </si>
  <si>
    <t xml:space="preserve">Campus has started maintaining register for complaints and attached is the evidence along with CAR. </t>
  </si>
  <si>
    <t>Current practice for Risk Assessment is done by Leadership however departments may be aware of additional risks specific to their function but might be overlooked during a centralized assessment. Each department can do their own RA and document it.</t>
  </si>
  <si>
    <t xml:space="preserve">Campus has reviewed HIRA SSPD document which was shared and as per them all possible risks are mentioned in the excel file. Attached is the HIRA and its CAR </t>
  </si>
  <si>
    <t>Operation can look into maintaining a Vendor Evaluation record instead of being dependent on HO. This will enable campus to analyse localised strengths or shortcomings</t>
  </si>
  <si>
    <t>Campus has started evaluating vendors and attached is the evidence along with CAR</t>
  </si>
  <si>
    <t>Lift Maintenance on hold due to COVID-19 Pandemic and also for cost control. Although comprehensive maintenance may not be possible at this time, basic maintenance checks and actions such as oiling / greasing could be undertaken to minimize any future accident or damage to the mechanism which may lead to higher cost and/or accidents.</t>
  </si>
  <si>
    <t xml:space="preserve">Lift maintenance is done and attached are the evidences. </t>
  </si>
  <si>
    <t>Medicines should be checked &amp; disposed of (even if the Nurse is not available for almost a year) as there are a total 8 staff present on campus. Operations staff or another staff member could be put in charge to check so as to minimize accidental ingestion of expired medication.</t>
  </si>
  <si>
    <t xml:space="preserve">Campus has replaces old medicines. </t>
  </si>
  <si>
    <t>A consolidated weekly report of work done as per Academic plan can be initiated. Since the campus is in a growth stage, this will add value for parents.</t>
  </si>
  <si>
    <t>Campus has started using weekly report as per the feedback given and atatched is the evidence along with CAR</t>
  </si>
  <si>
    <t>Admissions can look into initiating a feedback system after onboarding of new intake this will lead to customer delight and also create an online Exit Form for monitoring and analysis.</t>
  </si>
  <si>
    <t>Campus has stated using Exit Form which is attached along with CAR.  One drive has also created to keep all documents.</t>
  </si>
  <si>
    <t>Campus team can look into sharing evidence in a common drive so that in case of any glitches another team member can share during audits, especially external audits.</t>
  </si>
  <si>
    <t>Campus has created common drive to keep all documents. attached are the evidences along with CAR</t>
  </si>
  <si>
    <t>Although leadership has identified multiple stakeholders, these could be documented to capture all relevant stakeholders and their needs and expectations. Leadership could also look into documenting the SWOT Analysis and challenges of the campus.</t>
  </si>
  <si>
    <t>Campus has documented all relevant stakeholders and their needs and expectations along with the SWOT Analysis.</t>
  </si>
  <si>
    <t>In case of departure of any staff and joining of new a system of transition and knowledge transfer can be put in place.</t>
  </si>
  <si>
    <t>For smooth handover process, campus has created a drive on which people who will be leaving will upload their data to ensure no gaps. Attached are the evidences.</t>
  </si>
  <si>
    <t>Operations can look into drills for other hazards too beyond their current list.e.g. Intruder, Biohazard etc., </t>
  </si>
  <si>
    <t xml:space="preserve">Operations has planned drills for other hazards e.g. intruder, Biohazard etc., in the month of December 2021. They have shared its CAR for planned action. </t>
  </si>
  <si>
    <t>Risk and opportunities can be identified for the admission process. In fact, for all processes it would be helpful for all functions to think of the possible risks at their job/ function/ process level and help mitigate those risks.</t>
  </si>
  <si>
    <t xml:space="preserve">Campus has identified process wise risks and updated in attached document. As per the attached evidence this ticket can be closed. </t>
  </si>
  <si>
    <t xml:space="preserve">The campus can look into listing down corporal punishment in the code of conduct shared with the staff. Also, a written undertaking on the same will help to safeguard the Management.
</t>
  </si>
  <si>
    <t>Campus will be updating attached letter of undertaking which also includes induction checklist. attached format specifies adherence to GIIS policies and procedures. As per the attached evidences this ticket can be closed.</t>
  </si>
  <si>
    <t>The Fire NOC for the campus stands expired as on the date of audit. Renewal for the same has been applied and awaited.</t>
  </si>
  <si>
    <t>Campus has renewed fire NOC and attached is the evidence along with CAR. As per he evidence attached this ticket can be closed.</t>
  </si>
  <si>
    <t>Rubber mats can be placed in the electrical room for enhanced safety and reducing risks of shock and short-circuit.</t>
  </si>
  <si>
    <t>Rubber mat is placed in electrical room and campus has provided evidence.</t>
  </si>
  <si>
    <t>Principal may request for awareness training on special needs from India HQ or Global HQ, for admission counsellors to increase awareness of potential special needs of prospective students. Proactive provision of relevant training to all staff is a requirement of the standard.</t>
  </si>
  <si>
    <t>Hadapsar Principal has requested to arrange the awareness sessions and it will be for all GIIS campuses. attached is the evidence. as per it this ticket can be closed.</t>
  </si>
  <si>
    <t>Awareness training can be included in the schedule of the teachers too. Ability to identify the various special needs types and levels may help teachers (during classes) to identify and manage such needs and ensure all students get the attention and assistance they need beyond academics.</t>
  </si>
  <si>
    <t>Principal has requested session and it will arranged globally. attached is the email communication along with CAR. as per it this ticket will be closed</t>
  </si>
  <si>
    <t>Although the campus is well aware of the key stakeholders, the scope of interested parties can include community, society, media and even extend to the role of the school in the wider community and  state/nation.</t>
  </si>
  <si>
    <t xml:space="preserve">Campus has prepared the required document. </t>
  </si>
  <si>
    <t>The needs and expectations of regulatory bodies could be systematically captured and documented.</t>
  </si>
  <si>
    <t>Revised document with CBSE as an interested parties has been provided by campus. as per the attached evidence this ticket can be closed.</t>
  </si>
  <si>
    <t>When feedback is given after observation of the teacher, a further evaluation (post implementation of any action plan to address the gap) may be conducted to ensure implementation of feedback is beneficial.</t>
  </si>
  <si>
    <t>As per the feedback received during audit, campus is documenting follow up actions needs to be taken. https://docs.google.com/spreadsheets/d/1FxQSW8nFFEagryAjuLnb5pnGyMQzZeOizfWI0dxDJA8/edit?usp=sharing</t>
  </si>
  <si>
    <t>Aptitude tests need to be conducted even for all new students enrolment, even those happening online. This will allow a baseline to be captured and allow teachers to manage the new students’ learning seamlessly.</t>
  </si>
  <si>
    <t>Admissions has started conducting aptitude tests for all grades new enrolments. Attached is the evidence.</t>
  </si>
  <si>
    <t>All new material especially that sourced online, such as videos or readymade lessons available online, could be downloaded and vetted by Principal/ HOD / Coordinator to prevent any issues. (Some other campuses discuss new online sourced material during the weekly teachers/coordinators meetings.) Direct online links during class lessons may have embedded material that some may find objectionable. Hence first downloading and checking may be helpful.</t>
  </si>
  <si>
    <t xml:space="preserve">All learning contents are verified &amp; approved by the Principal/Coordinator as part of monthly academic plan by campus </t>
  </si>
  <si>
    <t xml:space="preserve">Buddy system for new staff can be implemented during induction.
</t>
  </si>
  <si>
    <t>Buddy system is implemented in campus, attached are the photos. as per these evidences this ticket can be closed.</t>
  </si>
  <si>
    <t>Checklist for quality of food safety, food tasting can be maintained once the school re-opens and starts operation.</t>
  </si>
  <si>
    <t>Checklist for quality of food safety, food tasting is prepared and will be maintained once school reopens. As per attached evidences this ticket can be closed.</t>
  </si>
  <si>
    <t>The process of disposal of expired medicines should be documented and the operations in charge should be made aware of the same.</t>
  </si>
  <si>
    <t>Disposal of expired medicines is done by campus nurse and attached are the evidences. As per these evidences this ticket can be closed.</t>
  </si>
  <si>
    <t>A systematic pest control mechanism can be implemented since the school has a garden and the staff are back to school.</t>
  </si>
  <si>
    <t>Pest control has been done and attached are the photos. as per the shared evidences this ticket can be closed.</t>
  </si>
  <si>
    <t>Each classrooms need to display Evacuation plan with routes</t>
  </si>
  <si>
    <t>Each classrooms has floor evacuation displayed inside and attached is the evidence. As per the attached evidences, this ticket can be closed.</t>
  </si>
  <si>
    <t>Signage near ramp needs to be displayed to caution children and prevent any accidents</t>
  </si>
  <si>
    <t>Signage near ramp displayed and attached document has evidence. as per the evidence shared, this ticket can be closed.</t>
  </si>
  <si>
    <t>Changes in ACP can be documented since the CBSE board has made changes to the curriculum to meet the challenges of the pandemic. This should be formally documented</t>
  </si>
  <si>
    <t>Changes are highlighted in attached documents</t>
  </si>
  <si>
    <t>Post admission follow up process can be put in place. Admissions call up newly admitted parents and enquire if they have settled in the school would increase customer delight and rapport with new parents (this can be done with a google form also with 5-6 questions)</t>
  </si>
  <si>
    <t>Campus admissions has taken necessary action to capture feedback and attached is the evidence. Also attached CAR for same. As per the attached evidence this ticket can be closed.</t>
  </si>
  <si>
    <t xml:space="preserve">Lesson plans for Yoga, Art and Sports may also be prepared </t>
  </si>
  <si>
    <t>Campus has prepared lesson plans and attached are the evidences. as per these evidences ticket can be closed.</t>
  </si>
  <si>
    <t>Planned Monthly/Term-wise class observations can be scheduled in advance</t>
  </si>
  <si>
    <t>The Campus has decided that this OFI cannot be carried out. 
This is the decision taken in the Review Meeting(Read as under)-
"We are already following monthly wise plan for number of observations as advised by HO. Since observation should not be staged, so we are not making day wise, teacher wise observations. All segment head agreed to this point. As such no further action and school will stay with current observation plan."
Based on this decision, the ticket can be closed</t>
  </si>
  <si>
    <t>Proxy report format can record the work done by proxy teachers</t>
  </si>
  <si>
    <t>Please find attached proxy report with work completed columns added. as per these evidences this ticket can be closed</t>
  </si>
  <si>
    <t xml:space="preserve">The school may consider all official communications through official channels only and keep WhatsApp only for reminders. Parents shouldn’t use WhatsApp for submitting his/her child's homework (young children's school assignment). </t>
  </si>
  <si>
    <t xml:space="preserve">School has stopped using Whatsapp. With the help of parents, homework is not getting uploaded on official drive. attached is the evidence. </t>
  </si>
  <si>
    <t>The school may consider restricting the library access to the online app (paid getepic.com) and in case it is general service to neighbourhood/community, this could be separated through guest accounts</t>
  </si>
  <si>
    <t>Campus has also introduced guest login page to access material. attached the evidence for same.</t>
  </si>
  <si>
    <t>The school may consider including subjective questions in online assessment for primary children (class 3 to 5), to develop their writing skills and avoid learning gaps</t>
  </si>
  <si>
    <t>campus has included subjective questions and attached is the evidence, as per this evidence ticket can be closed</t>
  </si>
  <si>
    <r>
      <rPr>
        <rFont val="Calibri"/>
        <color theme="1"/>
        <sz val="10.0"/>
      </rPr>
      <t>After conducting training effectiveness; action plan needs to be drawn to address gaps</t>
    </r>
    <r>
      <rPr>
        <rFont val="Calibri"/>
        <color theme="1"/>
        <sz val="11.0"/>
      </rPr>
      <t xml:space="preserve"> </t>
    </r>
  </si>
  <si>
    <t>The action plans have been created for addressing gaps
The ticket can be closed</t>
  </si>
  <si>
    <t xml:space="preserve">All functions are required to perform and document their own Risks with controls measures as the current practice is not as per standard. This was highlighted at last year’s IA as an Observation and by the External Certifying agency for all functions at all campuses. </t>
  </si>
  <si>
    <t>All process owners have identified risks for their respective function and attached is the evidence along with it's CAR</t>
  </si>
  <si>
    <t>ISO Process and Standards Awareness was last conducted in January 2020, however 25 new staff joined in April. Quality department at geo can look into repeating the training for the new staff as this was an observation in previous Internal Audit which led to training in Jan 2020. So though rectified at that time to close finding, it could have been taken as an indication of the need to repeat the training in 2021 as well, keeping in mind the turnover.</t>
  </si>
  <si>
    <t>ISO training for all staff at campus is taken and attached are the evidences. as per these evidences this ticket can be closed.</t>
  </si>
  <si>
    <t>The Fire extinguisher tracker document can be comprehensive with details like expiry, last serviced date</t>
  </si>
  <si>
    <t>Fire extinguisher tracker document is prepared with expiry and last serviced date. as per attached evidence this ticket can be closed</t>
  </si>
  <si>
    <t>The myGIIS app current version is not user friendly for proper uploading and management of data by all teachers.</t>
  </si>
  <si>
    <t xml:space="preserve">This issue has been resolved. The Principal has sent evidence for the same. Request you to kindly check attached evidence shared by Balewadi Team and close ticket number 49634 in Helpdesk. </t>
  </si>
  <si>
    <t>New employees are not aware of their work schedule as old staff left without Knowledge transfer and no standardized policy for tasks is in place .</t>
  </si>
  <si>
    <t>Campus has Handover process in place wand attached are the evidences where ex employee has given the handover to new resource. As per the attached evidences this ticket can be closed</t>
  </si>
  <si>
    <t>Feedback form for new admissions is not in place.</t>
  </si>
  <si>
    <t>As per Country Director (India) we already have multiple surveys which anyways covers post-admission feedback, hence primarily this is not required. attached is the evidence of email and as per that ticket can be closed</t>
  </si>
  <si>
    <t>All documents do not have an approval signature so there is no process owner for accountability.</t>
  </si>
  <si>
    <t xml:space="preserve">All documents now have an approval signature and attached is the evidence for ticket closure. </t>
  </si>
  <si>
    <t>There is no disclaimer or indemnity for all new hires as the current practice is an oral declaration only.</t>
  </si>
  <si>
    <t>New hires are informed about GIIS rules and policies. Campus HR is now taking letter of undertaking signed by new resource. as per the attached evidences this ticket can be closed.</t>
  </si>
  <si>
    <t>Training Feedback analysis by HR for training needs and effectiveness is not in place.</t>
  </si>
  <si>
    <t xml:space="preserve">Campus is capturing feedbacks in tracker for analysis purpose. After performing analysis campus has arranged a training. as per attached evidence this ticket can be closed. </t>
  </si>
  <si>
    <t>Lift maintenance tracker was not available.</t>
  </si>
  <si>
    <t>Lift AMC was done and attached are evidences for tracking purpose. as per these evidences this ticket can be closed</t>
  </si>
  <si>
    <t>Even though Evacuation plans are displayed in corridors ,classroom do not have the plans on display for student awareness.</t>
  </si>
  <si>
    <t>Evacuation plan is displayed in campus and attached is the evidence for same. as per the shared evidence this ticket can be closed</t>
  </si>
  <si>
    <t>There are multiple engagement activities done by Academics dept. However, these are not being captured or recorded.</t>
  </si>
  <si>
    <t>5.1.2</t>
  </si>
  <si>
    <t>Campus has created a drive to capture engagement activities done by academics. as per the evidence shared ticket can be closed
Feedback form link :
https://docs.google.com/forms/d/e/1FAIpQLSfaCsEEhDTXiiD6chwC1-KMXOuQB2gU8HR8f2fDKZd5Ep2amQ/viewform?usp=sf_link​      Campus has started maintaining excel sheets for activities conducted in which they are capturing feedback as well. as per the attached evidence this ticket can be closed.</t>
  </si>
  <si>
    <t>While the weekly work completion tracker is in place, individual teacher and section was not evident.</t>
  </si>
  <si>
    <t>individual teacher and sections are added in weekly tracker. as per the attached ticket can be closed</t>
  </si>
  <si>
    <t>Substitution Record is not capturing the actual work done.</t>
  </si>
  <si>
    <t>Substitution record has actual work done captured and as per this evidence ticket can be closed</t>
  </si>
  <si>
    <t>The Librarian can look into portals/apps for sharing online books and track student progress on reading skills</t>
  </si>
  <si>
    <t>Librarian is using portal to track student progress on reading skills and attached is the evidence. as per this evidence ticket can be closed</t>
  </si>
  <si>
    <t>Deleted programs in the lesson plans (either through Accreditation Board instruction or school policy), the reason for deletion is not captured in the document.</t>
  </si>
  <si>
    <t>8.2.4</t>
  </si>
  <si>
    <t>Deleted programs in the lesson plans (either through Accreditation Board instruction or school policy), the reason for deletion is now captured in the document. as per the attached evidence this ticket can be closed</t>
  </si>
  <si>
    <t>The annual calendar does not a disclaimer at the bottom (subject to change/tentative) to ensure that the document remains valid despite any changes.</t>
  </si>
  <si>
    <t>8.5.6</t>
  </si>
  <si>
    <t>subject to change has been added as disclaimer in parent handbook which contains annual calendar as well. as per attached evidence this ticket can be closed</t>
  </si>
  <si>
    <t>Standard template/ format should be followed (School name, logo, header footer)</t>
  </si>
  <si>
    <t>Campus has started using standard format and attached are the evidences. As per these evidences this ticket can be closed.</t>
  </si>
  <si>
    <t>Minutes of Meetings not captured for modifications and changes to ACP</t>
  </si>
  <si>
    <t>All points associated with functions are captured in attached MOM's. as per these evidences this ticket can be closed</t>
  </si>
  <si>
    <t>For official communication, the provided platform- channel (myGIIS or any other as specified by leadership) to be used</t>
  </si>
  <si>
    <t>Official communication is through mygiis and attached is the evidence, as per the shared evidence this ticket can be closed</t>
  </si>
  <si>
    <t>Action Plans for Weakness, Threat and opportunities arising out of SWOT Analysis not evident.</t>
  </si>
  <si>
    <t>Actions has been taken on Weakness, Threat and opportunities arising out of SWOT and attached are the evidences, as per these evidences this ticket can be closed</t>
  </si>
  <si>
    <t>Risk register at department level to ensure specific risks are identified. HIRA document was referred to. For eg: Entry of Visitors</t>
  </si>
  <si>
    <t>Function wise specific risks are identified and attached are two documents for sample. as per these shared evidences this ticket can be closed. rest risk registers are available on drive (link mentioned below)
https://drive.google.com/drive/folders/1GeqHr-llYbetdCgjqgpUhrUPp1Ks4Y-q</t>
  </si>
  <si>
    <t>A process or mechanism to be put in place to update the parent profile in MyGIIS and changes if any.</t>
  </si>
  <si>
    <t>Process or mechanism has been added on how to update the parent profile in MyGIIS and attached is the evidence, as per this evidence ticket can be closed.</t>
  </si>
  <si>
    <t>Mechanism for capturing training effectiveness for evaluation and analysis are not evident</t>
  </si>
  <si>
    <t>Mechanism for capturing training effectiveness for evaluation and analysis are done through training effectiveness forms and attached is the evidence. as per the shared evidence this ticket can be closed</t>
  </si>
  <si>
    <t>Safety Checklist is not maintained.</t>
  </si>
  <si>
    <t>Safety checklist is now maintained and attached are the evidences, This ticket can be closed</t>
  </si>
  <si>
    <t>Certificate for staff trained in Firefighting and first aid are not maintained</t>
  </si>
  <si>
    <t>Certificate is now maintained and attached. as per this evidence ticket can be closed.</t>
  </si>
  <si>
    <t>Admissions can look into initiating a feedback system after on boarding of new intakes. Post admission follow-up process can be put in place.</t>
  </si>
  <si>
    <t>Campus has informed that :
Feedback of parents after Onboarding
The designing of standardized feedback system is in progress at the HO Admissions(India) Level
As per the confirmation received from campus on this, ticket can be closed.</t>
  </si>
  <si>
    <t>Background verification for new recruits for admin done by third party can be extended for new recruits for academics too.</t>
  </si>
  <si>
    <t>For academic staff as well background verification happens and attached is the evidence, as per the evidence this ticket can be shared</t>
  </si>
  <si>
    <t>Welcome mail sent by a class teacher when a new student joins midyear with all relevant information (eg. link to student handbook etc.) helps a new parent feel welcome.</t>
  </si>
  <si>
    <t>Welcome email sent to parents and attached is the evidence. As per the evidence this ticket can be closed</t>
  </si>
  <si>
    <t>CAR (Corrective Action Report) can be maintained as a tracker to track all complaints received to ensure that actions have been taken for matters where tickets have not been raised on Helpdesk as parents use various means of communication.</t>
  </si>
  <si>
    <t>All complaints are captured in Zendesk. During virtual class parent had complained and same has been captured via Helpdesk. as per the attached evidence this ticket can be closed</t>
  </si>
  <si>
    <t>Internal &amp; External issues affecting the organization could be bifurcated.</t>
  </si>
  <si>
    <t>Campus has identified internal and external threats which are captured in attached document. as per this ticket can be closed.</t>
  </si>
  <si>
    <t>Database of relief teachers can be maintained</t>
  </si>
  <si>
    <t>Database of relief teachers is now maintained and attached is the evidence, as per the evidence ticket can be closed.</t>
  </si>
  <si>
    <t>Classification of Incidents can be looked into.</t>
  </si>
  <si>
    <t xml:space="preserve">Campus is capturing incident details in report which classifies whether its major or minor.Campus captures minor incidents in register, for major incidents incident report is prepared. </t>
  </si>
  <si>
    <t>Students can be included in Committee (like Canteen and Safety)</t>
  </si>
  <si>
    <t>Students are now part of different committees and attached are the evidences. as per these evidences this ticket can be closed</t>
  </si>
  <si>
    <t>Copies of vendor evaluation to be maintained</t>
  </si>
  <si>
    <t>vendor evaluation records are maintained by campus and attached are the evidence for ticket closure</t>
  </si>
  <si>
    <t>Expired medicines which are procured by school are being disposed of in the bin. This could be potentially hazardous and it is better to handover expired medicines to any medical facilities for proper disposal</t>
  </si>
  <si>
    <t>SOP put in place for handing over medicines to operations manager. The SOP shall be followed henceforth.</t>
  </si>
  <si>
    <t>Ensure trained personnel available in emergency situations through First aid training for teachers and staff arranged on an annual / regular basis</t>
  </si>
  <si>
    <t>We have already initiated with a request for training with SCDF. Attached mail for reference. However due to CNY we expect delayed reply.</t>
  </si>
  <si>
    <t>Campus may look into communicating locations of the first aid kit to all staff and teachers so that in case of emergency staff are aware of first-aid box location</t>
  </si>
  <si>
    <t>This has been disemminated throught the Eas of the campus to all staff. Mail evidence available for the same</t>
  </si>
  <si>
    <t>Medical information such as allergies could not be available for emergencies to the sickbay/class teachers. Information not collected from parents during admission process itself, no disclaimer either</t>
  </si>
  <si>
    <t>This will be taken care during the new LMS. The nurse, academics and admission team will get looped in during the new LMS. Management has decided that this issue will be sorted after the implementation of LMS</t>
  </si>
  <si>
    <t>While there is a food committee there is no system of daily food tasting/checking before serving to students. The same can be initiated to ensure consistency in food quality</t>
  </si>
  <si>
    <t>Please find the attached image for your reference for daily food quality checking. Randomly select the food and it’s been taste and recorded for the reference.</t>
  </si>
  <si>
    <t>Extending training in the use of fire extinguishers to students of senior classes to ensure availability of more trained people to support in case of emergencies</t>
  </si>
  <si>
    <t>No documentation available with the admission team on the number of students allowed in the class to maintain teacher-student ratio.</t>
  </si>
  <si>
    <t xml:space="preserve">The trigger is from GIIS. Once the maximum limit is reached for a particular class; myGIIS doesn't allow any more allotment to that particular class. It raises a trigger and doesn't allow. Hence this system is automised. </t>
  </si>
  <si>
    <t>No process for the nurse to communicate to the respective teacher in case the student has frequent visits to the sick bay to understand the root cause of the visits.</t>
  </si>
  <si>
    <t>As a process enhancement, details of students visiting the sickbay will be available on HSG app and would be visible to nurse/parent. The nurse shall inform class teacher by e-mail as and when such information is available. The development of this app wil take care of the improvement suggested</t>
  </si>
  <si>
    <t>SWOT / risk and opportunity not done at departmental level</t>
  </si>
  <si>
    <t>The Risk Register is available for HR Department</t>
  </si>
  <si>
    <t>Risk register can also be maintained for transport process</t>
  </si>
  <si>
    <t>Risk Register is maintained by the transport department for its operations. Evidences attached</t>
  </si>
  <si>
    <t>In the SWOT Analysis document, proper categorization and elaboration for some of points mentioned is required; e.g. for some of the threats mentioned - clarity of HR policies, lengthy recruitment process</t>
  </si>
  <si>
    <t>The SWOT analysis document is made comprehensive with the inclusion of the suggested areas in threats like recruitment process . Please close the ticket based on the evidence attached</t>
  </si>
  <si>
    <t>Alumni (former students) are not included in Needs &amp; Expectations of Interested Parties</t>
  </si>
  <si>
    <t>Alumni (former students) has been included in the Needs and Exceptions of Interested Parties document.</t>
  </si>
  <si>
    <t>Welcome Mail for New employees joining KL Campus could be initiated for effective communication, orientation and operation. Current practise is that a new employee is taken on campus round on day of joining</t>
  </si>
  <si>
    <t>Welcome mail has been sent to new joinees from HR Department. The ticket can be closed based on the evidence attached.</t>
  </si>
  <si>
    <t>System for taking feedback from new joinee after induction procedures are completed could be looked into. E.g. HR could look into taking feedback from new joinees after 30 days of onboarding so that any further doubts / queries that they may have can be addressed and it builds confidence in the staff</t>
  </si>
  <si>
    <t>Feedback has been initiated through google forms for new joinees after onboarding. Evidence attached for the same</t>
  </si>
  <si>
    <t>Undertaking records for low performers at time of admission and follow up post school exams could be maintained. This will ensure that the child is aligned with the school system, practices and cohort.</t>
  </si>
  <si>
    <t>Undertaking  from a  new parent is usual taken if a student  seeking admission to board classes 9-12 is unable to clear the entrance paper as well as if his /her previous school results are also low. The admission team liaises with the Academic COD /Level COD and then the parent is advised on the same.
Once the student joins the class, CT follows up with a meeting /call with the new parent and to further understand the background of the student . Based on the discussion with parent the CT and subject teachers plan the remedial strategy in discussion with the LVL.COD and  ACA COD.
Extra attention and special classes are given as per student's need and parent is kept in loop through calls as required.
After every term exam , results and strategies for way forward is discussed with parents in PTM.  An individualized  SIP(Student Improvement Plan) has been made for every student in the class right from class1 to 12. PTMs are conducted using this SIP where performance analysis, action plans, strategies for improvement is discussed with both  student and the parent.
Frequent parent calls and meetings further strengthen this process and help the new student to catch up with the gaps in the subjects  and settle well in the school.
Currently there have been no such undertakings for board classes since the past two years.
Evidence for the success of this best practice is 100% pass rate in board results  that we have been maintaining all these years at GIISKL.</t>
  </si>
  <si>
    <t>Though there are several locations for where Evacuation routes are displayed, this was not evident in all classrooms. Since students would spend majority of time in classrooms, a visual reminder would be helpful</t>
  </si>
  <si>
    <t>OWIS</t>
  </si>
  <si>
    <t>Nanyang</t>
  </si>
  <si>
    <t>There are evacuation routes place inside the classrooms too (all classrooms)</t>
  </si>
  <si>
    <t>A comprehensive document on details of Fire extinguishers with their types, expiry dates and other relevant information can be maintained for overall monitoring</t>
  </si>
  <si>
    <t>The Operations departement has prepared a consolidated document mentioning the locations of fire extinguishers with expiry date. The document is attached as evidence</t>
  </si>
  <si>
    <t xml:space="preserve">The stationery stock register can include the minimum and maximum order quantity for better tracking and monitoring
</t>
  </si>
  <si>
    <t>The operations department has included the minimum and maximum quantities for stationery items . Attached is the evidence document for the same</t>
  </si>
  <si>
    <t>The house keeping/ cleaning staff may be given  a ID card either from OWIS or the vendor can provide an ID card for identification and  enhanced security (though they wear the uniforms provided by the vendor)</t>
  </si>
  <si>
    <t xml:space="preserve">All new vendors who work on campus will be issued a pass with a picture
- Vendors will be required to sign in/ sign out their pass with operations by the first week of commencing work and last day of resignation.
 </t>
  </si>
  <si>
    <t>Additional Needs Process Flowchart was implemented. However, learning support flow chart needs to be modified to address a few redundancies in the flowchart and need to add the steps after review to include “further assessment” as well as parental consent to proceed with intervention.</t>
  </si>
  <si>
    <t>The Admissions team have updated the flowchart and have captured these into the current flowchart</t>
  </si>
  <si>
    <t>Proxy report format can record the work done by proxy teachers.</t>
  </si>
  <si>
    <t>This has been implemented in OWIS and there is a detailed proxy report maintained</t>
  </si>
  <si>
    <t>Although the OWIS graduate number (IBDP) is very low, they could still be asked to do a quick survey to capture their learning journey with OWIS and their experiences during their time at the school (for example, preparing them for university applications, preparing them for life after school). Exit survey could also be conducted for IGCSE Year 10 along with the IBDP graduates since students may leave after Year 10 also</t>
  </si>
  <si>
    <t>Evidence as attached and two sample of survey question in this link https://docs.google.com/forms/d/1ezuodfGYvGGVHWMPzgsWddIvy60wVg6pTzZHUshJHOM/edit?usp=sharing
https://docs.google.com/forms/d/1eMfAaHIMh1-kwCXMTy8mi5slNMHpo81U3VU9uUyVyh4/edit?usp=sharing</t>
  </si>
  <si>
    <t xml:space="preserve">Post-training effectiveness survey could be conducted to capture whether the training has
 been useful and action plan may then be drawn up to address any gaps that may be found
 </t>
  </si>
  <si>
    <t xml:space="preserve">The HR has the post training feedback which is being sent to the trainees </t>
  </si>
  <si>
    <t>A GPS tracking system can be put in place for buses to better monitor location of students and enhance the safety aspect for students. Although Singapore is a safe country, this may still be helpful.</t>
  </si>
  <si>
    <t xml:space="preserve">Shared the feedback with the management. GPS tracking system is not required in Singapore as per the LTA requirements. </t>
  </si>
  <si>
    <t>Campus Team can look into introducing programs specifically for staff emotional wellbeing as the current program centres on students only. Extending this initiative will bring all round benefits.</t>
  </si>
  <si>
    <t xml:space="preserve">The campus conducts sessios by the consellor and monthly staff engagement activities. The counsellor is informed to look into conduction specific emotional wellness activities for the staff. This shall be implemented. </t>
  </si>
  <si>
    <t>Nurse can look into initiating a regular basic check for nails, sight, hair and teeth. This will help the campus to monitor students proactively and aid in prevention.</t>
  </si>
  <si>
    <t>Initiating a regular basic check for nails, sight, hair and teeth. CAR has been raised</t>
  </si>
  <si>
    <t>Admissions dept. can maintain a copy of all relevant reports for EC related to their students (in softcopy), such as any special requests or observations from Admissions team at PG. This will allow for quick turnaround as info will be available at campus level.</t>
  </si>
  <si>
    <t>All feedback from new joiners is taken via an e-form and goes to the MARCOMM Department, any campus specific feedback is marked to the principal. Since this is centrally managed by the PG SMART campus, East coast campus does not have access to the same</t>
  </si>
  <si>
    <t>The Librarian may look into an e- library platform that will make books available to students after school hours too.</t>
  </si>
  <si>
    <t xml:space="preserve">Have already established communciation with Wheelers Australia for e-library platform. Uploading pdf books till we are able to get an e-library platform working after school hours. </t>
  </si>
  <si>
    <t>Academics can look into documenting follow-up observations (if any) done for teachers as evidence. This would allow records to be maintained for future reference and performance management.</t>
  </si>
  <si>
    <t>Feedback/suggestions to be given to teachers (by the observer) for improvement and to overcome the challenges faced in class. To create another sheet in observation report for the log of comments/feedback given and action taken by the teacher. This has been circulated among all the academic staff and this shall be followed in future</t>
  </si>
  <si>
    <t>PROMISE V2 of Hadapsar Campus for September 2021 sighted. The field for Campus name, Geo Name was blank and Employee engagement data was 0. A complete report needs to be maintained.</t>
  </si>
  <si>
    <t>GCEE (India)</t>
  </si>
  <si>
    <t>Campus name and employee engagement score fields are updated by campus. as per the attached evidence this ticket can be closed.</t>
  </si>
  <si>
    <t>In MRM report, audit findings were not shown in terms of status. As per Clause 9.3.2 a) of ISO 9001:2015, the status of actions from previous management reviews should be included and status recorded. This can be done along with no. of observations/OFIs, how many closed, if any OFI pending or rejected the reason can be shown.</t>
  </si>
  <si>
    <t>Reasons for rejection, action plan columns incorporated in MRM and attached is the evidence. as per the attached evidence this ticket can be closed.</t>
  </si>
  <si>
    <t>Even though ISO awareness training evidence available, campus-wise annual training planner was not evident</t>
  </si>
  <si>
    <t>Training calendar has been created. as per the plan trainings will be conducted for campuses. as per attached evidence this ticket can be closed</t>
  </si>
  <si>
    <t>ACT NOW document can have additional data on action taken and follow up on OFIs by India GCEE team. Date of getting OFI report from external body can also be mentioned in the document.</t>
  </si>
  <si>
    <t>Action plan column is incorporated in ACT now file. as per attached evidence this ticket can be closed.</t>
  </si>
  <si>
    <t>All documents pertaining to India GCEE team could be shared on a drive for ease of access during audit as the current practice of retrieval from mail takes time and may result in loss of data.</t>
  </si>
  <si>
    <t>Drive has been created to store all files. as per attached evidence this ticket can be closed.</t>
  </si>
  <si>
    <t>No documented evidence of IMS awareness conducted for entire team was found. (The last session as seen in records was in June 2019.) With large number of new joiners after the last awareness session, it would be beneficial to have a session once in a year to ensure that all are aware of the quality management systems, its benefits of improved performance. For existing employees, a refresher could be arranged.</t>
  </si>
  <si>
    <t>ISO standards awareness sessions are planned and calendar is shared with Singapore HQ for 2022. as pre the attached evidence this ticket can be closed</t>
  </si>
  <si>
    <t>No documented information on last management review meeting for Noida campus was shared during the audit and hence not sure whether MRM has happened, and the actions taken to close the previous IMS audit findings and other improvement actions has been carried out or not</t>
  </si>
  <si>
    <t>MRM has happened and action plan discussed during the meeting is captured in attached evidence along with reasons for rejection as well. as per attached evidence this ticket can be closed.</t>
  </si>
  <si>
    <t>The process of moderation of answer scripts after exams was not shown. Thus, it was not clear how an unbiased evaluation is being ensured. Also, this is a procedural requirement as per myGIIS school policies. (GIIS-IMS-ACA-PM05-clause 4.2.3(b)</t>
  </si>
  <si>
    <t>Campus has process of moderation of answer scripts after exams. As per the attached evidences shared this ticket can be closed</t>
  </si>
  <si>
    <t>Documented information regarding objectives set for academics and other not evident in documents
shared. Hence it is unclear how the organization meets the objectives needed for relevant academic functions</t>
  </si>
  <si>
    <t xml:space="preserve">7s analysis data is used when campus sets the objectives. campus analyses trend and accordingly predictions are captured. as per attached evidence this ticket can be closed. </t>
  </si>
  <si>
    <t>Documented information of training records or database of internal training conducted by Noida campus coordinators / principal not evident. A training tracker at campus level could be looked at to get a complete picture of all the training in the school.</t>
  </si>
  <si>
    <t>Campus is maintaining the tracker and as per the attached evidence this ticket can be closed</t>
  </si>
  <si>
    <t>During the audit the auditee was not able to explain about the risks identified by the department though the document in paper was shared to auditors. Risks and opportunities may be identified and addressed by each department/function and be conscious of the actions taken to prevent undesirable effects.</t>
  </si>
  <si>
    <t>function wise risk and opportunities identified and captured in document, as per attached register this ticket can be closed,</t>
  </si>
  <si>
    <t>Documented Corrective Action Report/ closure reports of findings of previous internal audit not found during the audit. In the absence of the same it is unclear how the management has addressed the finding and done improvements on the system.</t>
  </si>
  <si>
    <t>Corrective action reports are shared by campuses and attached with audit findings in helpdesk. as per attached evidence this ticket can be closed.</t>
  </si>
  <si>
    <t>Copy of Vendor contracts as well as copies of consolidated insurance policies (various insurances) may be consolidated in a Master document &amp; maintained to track contract expiry dates to avoid risk of expired records.</t>
  </si>
  <si>
    <t>campus has prepared a tracker and shared the same with CAR. as per this evidence ticket can be closed</t>
  </si>
  <si>
    <t>Fixed asset list not maintained by Operation department of the school. Since repairs and maintenance are done on campus, list may help campus to manage associated risk.</t>
  </si>
  <si>
    <t>fixed asset list is maintained and attached is the evidence along with CAR. as per this ticket can be closed</t>
  </si>
  <si>
    <t>Report of maintenance of fire extinguishers not evident. Thus, in case of emergency this may pose a OH&amp;S risk with more than 1000 students in campus.</t>
  </si>
  <si>
    <t>Campus has refilled FE and attached is the report. As per this evidence this ticket can be closed</t>
  </si>
  <si>
    <t>Valid school nurse license is not maintained on file. 11 (The one shown was expired. The school should ensure that the resource person is a licensed one.</t>
  </si>
  <si>
    <t>nurse license is procured and maintained on drive as well. as per attached evidence this ticket can be closed</t>
  </si>
  <si>
    <t>Detailed SOPs for an emergency medical situation may be maintained by school nurse including process to address in case of student medical accidents, immediate hospital list, immediate doctors contact numbers etc. to avoid delay during an emergency.</t>
  </si>
  <si>
    <t>SOP is prepared and shared by campus along with its CAR. as per the attached evidence this ticket can be closed</t>
  </si>
  <si>
    <t>Updated the medical room documents like replenishment and disposal of expired medicines was absent. This may pose a medical health hazard if expired medicines are inadvertently administered.</t>
  </si>
  <si>
    <t>Campus is maintaining the document and attached is the evidence for same. as per the evidence shared this ticket can be closed.</t>
  </si>
  <si>
    <t>List of students with known allergies was absent. This will create safety risk with such a large number of student school. It could be made available to the Nurse to prevent any untoward incident.</t>
  </si>
  <si>
    <t>Medical allergies records for current students are also documented in attached excel. as per attached evidence this ticket can be closed</t>
  </si>
  <si>
    <t>Policy/procedure being followed re: non-disclosure of employee details undertaken by school was uncertain. With increasing personal data protection regulation coming into force, it may help if campus can put in place actions to pre-empt data leaks.</t>
  </si>
  <si>
    <t>All documents are saved on drive and access has been restricted. as per attached evidence this ticket can be closed</t>
  </si>
  <si>
    <t>A structured post admissions follow-up process (call/ mail/ google form) initiated by the admission department was not evident. Having such as process may capture feedback from new students/families to enhance customer relationship from sales perspective &amp; lead to increased student numbers through word-of- mouth recommendations.</t>
  </si>
  <si>
    <t>campus has mechanism to capture feedback post admission and attached is the evidence for same. as per the attached evidences this ticket can be closed</t>
  </si>
  <si>
    <t>Lack of structured organization documents saving observed which caused time-delays in audit. Support and practice may bring more awareness and efficient use of audit time for both auditees and auditors.</t>
  </si>
  <si>
    <t>Documents are uploaded on drive and access is limited to people. as per attached evidence this ticket can be closed</t>
  </si>
  <si>
    <t>Currently some of the documentation n Operations department is still in hardcopy. As the school presence grows, it may be more efficient to have all forms, documents and records online.</t>
  </si>
  <si>
    <t>As per India country director most of the documentation is already online for e.g. Library book records are  maintained in the Library module in MYGIIS, transport details inn Transport module in MYGIIS, asset details (furniture, equipment etc) are maintained in Accpac, details of Medicine in sick bay/Fire/Sanitation/CBSE affiliation records etc are maintained in compliance tracker. CD has sent a mail to all campuses to maintain documentation in online mode. as per the attached evidence this ticket can be closed.</t>
  </si>
  <si>
    <t>The current process of reference checks could be enhanced to include background checks for the employees since we are a school and work with children from a very young age.</t>
  </si>
  <si>
    <t>As per communication received from India Country Director, reference checks are thoroughly done for academic staff. HR verifies the information shared by new joiner. as per attached evidence this ticket can be closed</t>
  </si>
  <si>
    <t>Training in Risk-based thinking could be arranged for Head Office staff to enable risk assessment for their own functions as well as for all the campuses under their care. Function-wise risk may differ, and once trained, process owners may use these tools to assess and mitigate any potential problems.</t>
  </si>
  <si>
    <t>Risk based thinking training has been conducted and attached is the evidence for same. as per this evidence ticket can be closed.</t>
  </si>
  <si>
    <t>Although leadership are well aware and up-to-date, awareness of the IMS processes uploaded in myGIIS could be increased for all employees. Staff could be encouraged to refer to their own processes uploaded in myGIIS under Policy tab to be familiar with them and look at relating these to the UN Sustainability goals to use ISO more effectively in our schools.</t>
  </si>
  <si>
    <t>Country director of India has sent an email in which he emphasized on how IMS processes is important not only from a compliance standpoint but also to increase the efficiency &amp; productivity, reduce risk of failure. as per attached evidence this ticket can be closed.</t>
  </si>
  <si>
    <t>Fire extinguisher should be available either inside or nearby the science labs</t>
  </si>
  <si>
    <t>Completed the installation of three locations at the Nishi-Kasai Science Lab, which was pointed out during the disaster prevention inspection
Evidence shared in the link 
https://drive.google.com/drive/folders/19ttTau6XXRx8cssgwcT4u6u9K9Un4cjW</t>
  </si>
  <si>
    <t>All potentially hazardous materials should be kept under lock and key with proper access control</t>
  </si>
  <si>
    <t>The following items of "potential hazardous materials" under the control of the Administration Department are decided to be stored as follows: 
1. Hazardous compounds mainly used for cleaning 
On a tall shelf in a lockable storage room for support staff. 
2. DIY tools for repairs etc. 
Inside a lockable cabinet 
Evidence in the drive below
https://drive.google.com/drive/folders/19ttTau6XXRx8cssgwcT4u6u9K9Un4cjW</t>
  </si>
  <si>
    <t>Operation team should have a copy of lift servicing records and certificates even if the school does not own the premises</t>
  </si>
  <si>
    <t xml:space="preserve">The action has been put in place. The elevator maintenance records have been procured from the maintenance vendors and we have started filing it. 
Evidence in below drive
https://drive.google.com/drive/folders/19ttTau6XXRx8cssgwcT4u6u9K9Un4cjW
 </t>
  </si>
  <si>
    <t>A record of number of Fire Extinguishers and their locations along with expiry dates should be available with the operations department in addition to the location map currently available</t>
  </si>
  <si>
    <t>A location map of each campus for fire extinguishers has been uploaded to the link below. The number of fire extinguishers and their expiration dates are also available.
 https://drive.google.com/drive/folders/19ttTau6XXRx8cssgwcT4u6u9K9Un4cjW</t>
  </si>
  <si>
    <t>All external vendors/ visitors need to be provided with a temporary visitor pass or ID to safeguard children</t>
  </si>
  <si>
    <t xml:space="preserve">We asked visitors to write the number on their visitor ID card on the visitor list and 
to wear their visitor card around their necks so that they could enter the school. 
https://drive.google.com/drive/folders/1IvFi1raY5MH1tExEuZ_1CEsst2_SCBYb?usp=sharing
 </t>
  </si>
  <si>
    <t>Excel record keeping is comprehensive however, school could consider making the status of action taken clear e.g., Workplace inspection record, fire extinguisher report</t>
  </si>
  <si>
    <t xml:space="preserve">A list of items noted in the Fire Equipment Inspection Results Report regarding improvements for three campus. Records as of February 2022.
https://docs.google.com/spreadsheets/d/17XNJ--qCNxVBfMUyfD9MZxpzqPm3pzxp/edit?usp=sharing&amp;ouid=103566917851859086866&amp;rtpof=true&amp;sd=true
 </t>
  </si>
  <si>
    <t>Nurse should have a proper record of allergy medication, expiry of medication and allergy reaction. Also the sickbay record can include the actions taken by the nurse for any incidents reported</t>
  </si>
  <si>
    <t xml:space="preserve">A meeting was held with nurses from all three campuses on 21 February and it was understood and agreed that the following improvements would be made; 1. To have a list of students with allergies as well as the expiry dates of EpiPens etc. 2. To add a corresponding "action" to the daily report of the sickbay
https://drive.google.com/drive/folders/1fRCm76jTvt6WT6RPyidaHAjJt5AeWQgn?usp=sharing
 </t>
  </si>
  <si>
    <t>The Feedback Helpdesk team can look into maintaining a tracker for the tickets not closed within 2 working days (which is the TAT for the campus) to add to customer delight'</t>
  </si>
  <si>
    <t>Helpdesk</t>
  </si>
  <si>
    <t xml:space="preserve">Any data that cannot be tracked within two working days is managed and alerted to in Weekly as linked below. However, an internal action will be taken to report tickets that cannot be resolved within two working days in the Daily Update to the Principal.
 https://drive.google.com/file/d/1ZhRsI_WAnXkkQHVpXiEFxxKhgeB4CO3m/view?usp=sharing
 </t>
  </si>
  <si>
    <t>Current practice of resolution of Helpdesk tickets does not involve communicating to the Helpdesk in-charge. There seems to be a gap existing in inter-departmental communication which may result in gaps or delays in resolving or communicating resolution to parents.</t>
  </si>
  <si>
    <t>Process  improvement introduced. 
Mr Suman, the finance staff member with the highest number of tickets, became a full agent in February 2022, reducing the communication gap and allowing him to close tickets directly. This has led to a significant reduction in closing times.</t>
  </si>
  <si>
    <t>Admission team may look at contacting parents for any ratings below an acceptable limit within a specified time limit (for e.g., 3 where there is a need for improvement)</t>
  </si>
  <si>
    <t>The Team has had an internal discussion with the Head of school - Principal as well as the Director of operations to discuss and decide the way forward. The said discussion and follow up process has been minuted and the same is shared here to: Evidence added as received from Admissions. Kindly  follow the trail mails till the end.
https://drive.google.com/file/d/1eRKqvqtZ8q6vvdL9OJ0NbzEGnF1EOYgA/view?usp=sharing
https://docs.google.com/document/d/1i3nwq9BQAXKY_smyyKW3thSNK13vFkCt/edit?usp=sharing&amp;ouid=112970382926801044265&amp;rtpof=true&amp;sd=true
 https://drive.google.com/file/d/1mQ6pQIcUGLi2Ltcclrr1B-MZ6KUDboRp/view?usp=sharing</t>
  </si>
  <si>
    <t>All documents that require a signature must be completed with a signature as part of the Standard to ensure that the approver/in charge is fully aware of the document. e.g., Teacher recruitment and performance monitoring (sample of new teacher orientation form and vendor evaluation sample were missing a COD signature/others)</t>
  </si>
  <si>
    <t xml:space="preserve">Vendor Evaluation records have been approved and signed by CD. Status - Implemented.
 https://drive.google.com/file/d/1i9SsxpiZnqE4ih5TxdO3-etOdV-N-wQi/view?usp=sharing 
Orientation form signed by Coordinators and same is uploaded in the below link https://drive.google.com/file/d/1_8j5EXwT8o0YFNUVANpXWY3TI1RReg4u/view?usp=sharing
 </t>
  </si>
  <si>
    <t>Comprehensive document is made for Needs &amp; Expectations of Interested Parties, however it can include alumni (former students) also in it.</t>
  </si>
  <si>
    <t>Needs &amp; Expectations of Interested Parties document now includes Alumni (former students). All staff will be trained on standards as well as documentation requirements so that nothing is missed out during implementation</t>
  </si>
  <si>
    <t>Although the auditee was able to explain the process of Key back-up system, it’s process could be set further &amp; documented for retaining the process knowledge at campus level.</t>
  </si>
  <si>
    <t>SOP has been made. All documents / SOP’s will be available on common google drive so that it is centrally locatable, available &amp; accessible when needed</t>
  </si>
  <si>
    <t>CCTV cameras are installed in the campus, however a summary report in spreadsheet of total nos. of cameras available in the campus could be made that will help to know how many are available now with us</t>
  </si>
  <si>
    <t xml:space="preserve">Summary List is made. Periodic Checks / Review / Audits will be conducted to ensure that this is being followed </t>
  </si>
  <si>
    <t>Campus team can look into sharing evidence on a common drive so that in case of any glitches another team member can share during audits, especially external audits.</t>
  </si>
  <si>
    <t>There is a common drive created and this has been shared.</t>
  </si>
  <si>
    <t>The needs and expectations document has been updated to addthe same</t>
  </si>
  <si>
    <t>Internal and external issues have been bifurcated</t>
  </si>
  <si>
    <t>A feedback system could be initiated post campus tour / inquiry that will further help increasing their parent satisfaction and ultimately engagement</t>
  </si>
  <si>
    <t>Feedback System is initiated for Admissions Function Post Campus Tour. It was being maintained but in a different format. Now it’s formalised. It will be taken for each &amp; every admissions registration. All counsellors have been instructed to follow the feedback system. This will now be part of admissions function &amp; informed during induction itself. Hence everyone will be aware from the beginning only to ensure that this procedure is followed.</t>
  </si>
  <si>
    <t>Rubber Mat to be placed near electric panel so as to minimize health &amp; safety risks</t>
  </si>
  <si>
    <t xml:space="preserve">A safety rubber mat has been placed near the electric panel. Auditee has now been trained and has understood the health &amp; safety requirements and will ensure compliance by regularly reviewing the same. Periodic Checks / Review / Audits will be conducted to ensure that all necessary health &amp; safety compliances are being followed </t>
  </si>
  <si>
    <t>Although a training tracker is maintained &amp; is very well maintained, analysis of the trainings could be done so as to gain actionable insights into areas of improvement</t>
  </si>
  <si>
    <t xml:space="preserve">Analysis of the Trainings is now prepared. This will be done every month &amp; a report will be submitted to the Principal and Global Training In-charge . Periodic Reviews to be conducted to ensure that this is being followed </t>
  </si>
  <si>
    <t>Daily Work Performa Sheet is not maintained for Secondary Segment staff although it’s available for Primary Segment</t>
  </si>
  <si>
    <t>Daily Work Performa sheet is now maintained for secondary segment too. Auditee has now understood the requirement as per PM and has instructed all the teachers in her segment to follow the requirements of maintaining the daily work performa sheet . This will now be part of academics function induction for new joinees. Hence everyone will be aware from the beginning only to maintain the daily work performa sheet.</t>
  </si>
  <si>
    <t>Alumni could be added as an interested party in needs &amp; expectations</t>
  </si>
  <si>
    <t xml:space="preserve">Alumni have been added as an interested party in the document. Some of the needs identified are Alumni Database, Invitation for Career Guidance Talks, etc…Auditee has now understood the requirements and will ensure compliance by regularly reviewing &amp; updating the needs &amp; expectations of interested parties document, as found necessary.Periodic Checks / Review / Audits will be conducted to ensure that this is being followed </t>
  </si>
  <si>
    <t>Although Training function maintains a comprehensive training tracker year-wise that captures attendance, feedback, effectiveness, etc…a 1 page, summary, at a glance report could be made that will provide an overview of all the training that have taken place at Whitefield Campus for the Academic year</t>
  </si>
  <si>
    <t xml:space="preserve">Summary List of Trainings is now prepared. This was inadvertently missed out by the auditee due to lack of understanding of the requirements. Periodic Checks / Review / Audits will be conducted to ensure that this is being followed </t>
  </si>
  <si>
    <t>Current practice for Risk Assessment is done by Leadership however departments may be aware of additional risks specific to their function but might be overlooked during a centralized assessment. Each department can
do their own RA and document the same</t>
  </si>
  <si>
    <t>All process owners has documented risks identified in their function. This document will be reviewed periodically and changes will be made accordingly. This document will be reviewed periodically and changes will be made accordingly.</t>
  </si>
  <si>
    <t>Campus team can look into sharing evidence in a common drive so that in case of any
glitches another team member can share during audits, especially external audits.</t>
  </si>
  <si>
    <t>Campus team has drive created and all required documents are uploaded. Henceforth this drive will be used in internal/external audits.</t>
  </si>
  <si>
    <t>Safety risk related to Teaching aids and toys provided to children (e.g. GMP) may be identified. This may include REACH certification.</t>
  </si>
  <si>
    <t>We collect trade license from all the vendors which is issued by the regulatory authority with the approved activities mentioned on TL. Trade license is given by the regulatory body basis on their background check and quality and safety of the product which vendor intent to supply.</t>
  </si>
  <si>
    <t>Inventory Management Software is under development, as reported by auditee. However, no other site mentioned about it.</t>
  </si>
  <si>
    <t>This is under discussion with the management as going forward we are adding new campuses this will be soon implement.</t>
  </si>
  <si>
    <t>PASS (Person Aptitude to Study &amp; School) may be analyzed for potential bullies</t>
  </si>
  <si>
    <t>Kindy find the attachment shared by the Principal in regards to PASS.
Currently we have Zero cases of bullying in Dubai Campus. And PASS report does not analyse the potential bullies and we cannot modify the report as it comes from a registered external vendor.
Request you to close the ticket.</t>
  </si>
  <si>
    <t>In purchase department during 3 quote comparison, A life cycle cost may be considered instead of quoted price (especially for Capital Expenditure items)</t>
  </si>
  <si>
    <t>For Capital expediture item purchase like computers, furniture  etc, a life cycle discussion is in place not in a very structured manner. Going forward we shall document  the same as part of the comparison process.</t>
  </si>
  <si>
    <t>The Vendor satisfaction survey may be carried out with set targets.</t>
  </si>
  <si>
    <t>Actions  has been put in place in relation to vendor survey.
Data for vendor satisfaction attached for reference. https://drive.google.com/drive/folders/0AJDTMTEmtvc3Uk9PVA​</t>
  </si>
  <si>
    <t>CPD (Continuous Proficiency Development) may be considered for Staff Nurse for up-dation / refreshing of knowledge.</t>
  </si>
  <si>
    <t>It has been decided by School Management  Team  to include Special Trainings for School Nurse as a part of Upgradation and skill development for nurse. The same will be considered in next years Annual Training Planning .
(attach evidence email)</t>
  </si>
  <si>
    <t>A whistle blower system may be considered for identification of bullying in school, rather than depending on observation by the class teachers.</t>
  </si>
  <si>
    <t>Students / Parents can raise ticket on help desk for all concerns and complaints related to bullying. The information has been been mailed to parents via handbook uploaded in myGIIS. Awareness to teachers &amp; staff have been made during the orientation session for teachers before the school year began.
https://drive.google.com/file/d/1fiiHrgYLZ7dV-NsDQul3ml6-sVQHf7dE/view?usp=sharing</t>
  </si>
  <si>
    <t>Minimum inventory levels may be defined for stocks especially medicines and accessories.</t>
  </si>
  <si>
    <t>The  action as per the opportunity for Improvement ,  is put in place. The process  of maintaining minimum stocks of medicine has been started to follow in school. The evidence of stock list is attached for reference. 
Evidence- 2022 medicine stock list saved in the PDF</t>
  </si>
  <si>
    <t>Staircases on emergency exits may have nets on the railings (similar to normal staircases)</t>
  </si>
  <si>
    <t>Discussions  regarding the Opportunity for improvement  has been done with the Management  and necessity and feasilbility of this   will be further looked  into during the budgeting session for next year as they are capital expenditures . Decision shall be taken based on the importance as  the referred  staircase, is not at all used by any parties and only used in case  of  emergency purpose.
Add MRM minutes as evidence.</t>
  </si>
  <si>
    <t>Fire Extinguishers placement may be based on Fire load e.g., FE is not near the store where flammable material is stored (books, notebooks, uniforms).</t>
  </si>
  <si>
    <t>An additional extinguisher was installed at the stock room. Evidence attached .</t>
  </si>
  <si>
    <t>The school has different types of FE – DCP, CO2 etc. The placement should be planned depending on type of fire e.g., CO2 near Electrical room / IT room / Chemical lab.</t>
  </si>
  <si>
    <t>Currently all the fire extinguishers have been installed as per Government Safety guidelines of Japan .As a part of the same a mandatory  a fire safety inspetion is done by the fire department in every room of school twice a year .Evidence of the report is attached herewith for reference . Apart from this further study and research of types of various  extinguishers will be planned among admin members during annual Planning session in December. Implementation and plan will be shared will be shared once it is complete.
Evidence of fire inspection and certificate of fire checking report  attached.</t>
  </si>
  <si>
    <t>Pressure test for Firefighting systems and its Log may be maintained</t>
  </si>
  <si>
    <t>As per the confirmation received from campus AMC is in under process and they have planned to do it with fire mock drill. As per the attached corrective action report this ticket can be closed.</t>
  </si>
  <si>
    <t>Risk in conducting Mock drill and other testing of emergencies may also be considered</t>
  </si>
  <si>
    <t>Campus has updated risks associated with mock drill and attached is the revised HIRA SSPD. As per the shared evidence this ticket can be closed.</t>
  </si>
  <si>
    <t>A workflow kind of arrangement may be considered for admin processes</t>
  </si>
  <si>
    <t>This shall be part of the new Learning Management System which is in pipeline</t>
  </si>
  <si>
    <t>Ergonomics and Emotional intelligence trainings may be considered for the staff</t>
  </si>
  <si>
    <t>Such Trainings are part of the Global Training schedule and will be conducted as and when suitable.. Ergonomics and Emotional intelligence training was conducted on 30th April for India campuses and attached the training feedback. As per the attached evidence this ticket can be closed.</t>
  </si>
  <si>
    <t>CCTV with emotional intelligence may be considered in some locations</t>
  </si>
  <si>
    <t>CCTV with emotional intelligence has not been considered due to the complexity of monitoring and the budget grant for the same. The management has decided that it will not be able to take this OFI at present</t>
  </si>
  <si>
    <t>Part Automation of process for Admission may be considered</t>
  </si>
  <si>
    <t>Statistical tools may be used to identify the standard deviation in processes and consider this data for process improvements</t>
  </si>
  <si>
    <t>Trainings on statistical tools have been imparted through Six sigma training to selected staff. More of such trainings are in pipeliene for process improvement</t>
  </si>
  <si>
    <t>As per confirmation received from Admin they are in process to do AMC also they will take help from developer to close on priority. As per the shared inputs this ticket can be closed</t>
  </si>
  <si>
    <t>Risk associated to fire drill has been updated in HIRA SSPD.  Periodically the mitigation plans will be reviewed and HIRA SSPD will be modified</t>
  </si>
  <si>
    <t xml:space="preserve"> Admission process is automated. Hub spot software is used extensively. To perform analysis the data will be used from Hub spot. This shall be part of the new Learning Management System which is in pipeline</t>
  </si>
  <si>
    <t>By getting trained on Six Sigma Green Belt teacher co-ordinator has successfully completed academic project. We will encourage staff to attend such trainings. Trainings on statistical tools have been imparted through Six sigma training to selected staff. More of such trainings are in pipeliene for process improvement</t>
  </si>
  <si>
    <t>As per the confirmation received from Admin pressure test will be conducted as part of fire mock drill. as per the attached evidence this ticket can be closed.</t>
  </si>
  <si>
    <t>Campus has updated HIRA SSPD with risks associated with fire mock drill. as per the attached evidence this ticket can be closed.</t>
  </si>
  <si>
    <t>As per confirmation received AMC is in process and campus will soon conduct pressure test and will maintain its records. as per the confirmation received this ticket can be closed.</t>
  </si>
  <si>
    <t>Campus has listed down all possible risks associated to fire mock drill. as per attached HIRA SSPD this ticket can be closed</t>
  </si>
  <si>
    <t>More Training to be imparted to the New Recruits, E.g., Library Executive awareness of E-Books.</t>
  </si>
  <si>
    <t>9.1.4</t>
  </si>
  <si>
    <t>Regular trainings and support to the librarian for maintaining the e-books/digital library. The librarian was connected to the librarians from the other Campuses for knowledge sharing and training was imparted to her.</t>
  </si>
  <si>
    <t>E-Books Access to Students.</t>
  </si>
  <si>
    <t>E-corner has been set up in the library and students are given access to the e-books available in the digital library maintained by the school. The access is also given to students through Google classrooms(links of various sites with e-books are made available to the students). Regular updation of the digital library and continuous access of the same to the students.</t>
  </si>
  <si>
    <t>Earth Resistance Insulating Mat found torn below Electrical Panel</t>
  </si>
  <si>
    <t>Regular maintenance of the mats have been put in place. Regular checks/verification to identify damages, if any</t>
  </si>
  <si>
    <t>Medicines to Students without the advice of doctor may be refrained.</t>
  </si>
  <si>
    <t>The school has tied up with a reputed doctor locally for such advice.  Register will be maintained for  recording such consultations with the doctor.</t>
  </si>
  <si>
    <t>Apart from Fire Drills, Medical Emergency, Electrical Shock, Natural Calamities (Earth quake, Floods) also to be conducted Periodically.</t>
  </si>
  <si>
    <t>Regular conduction of Fire Drill, Medical Emergency Drill, Electric Shock Prevention Drill,  Natural Disaster Management Drill (Earthquake, floods) as per schedule in the school calendar, along with the evidence/records.</t>
  </si>
  <si>
    <t>Employee Attrition rate during 2020 was 16% and 2021 was 17%, to identify the Risks of Trained Employees Leaving the School &amp; Mitigation Plans.</t>
  </si>
  <si>
    <t xml:space="preserve">Staff Awards/Recognition at Global Level: The deserving staff members from the Campus are nominated under suitable categories for the prestigious Global School Awards(GSA) organized annually. We are proud that maximum awardees are selected from our Campus every year.
The latest ‘List of Awardees’ is in  the link mentioned below.
https://drive.google.com/drive/folders/15mgrC0KJs9cf6OJ9eaTZwOtjqDhq8PB6  2. Recognition at Campus Level-  Two best performing employees are recognized every month as the ‘Employees  of the Month’ which has been appreciated by the staff members. Certificates are awarded for the same to the employees during the special events.
3. Staff Welfare Events - Events like Women’s day, Teacher’s Day, Foundation Day and major festivals are occasions for celebration at school. Staff outings, breakfast,lunch and other  bonding activities are organised.
6. Apple I -Pads and Mac books- Apple I -Pads and Mac books  given to teachers and they are imparted training and encouraged to become Apple Certified Teachers.
7. Reimbursement - The Internet and transport expenses of the staff during covid time were reimbursed.
8. Day Care facility- Day care facility has been started for the staff children.
9. Additional Staff- Three recruitment drives were organized and additional staff has been recruited at the Campus which has lessened the workload/ work pressure of the staff, thus improving their work-life balance. </t>
  </si>
  <si>
    <t>Admissions dept. could look into how to monitor the student database for any change of residency or visa status post admission in cases of changes in student/parents details and/or status.</t>
  </si>
  <si>
    <t xml:space="preserve">Our Admissions Manager had received approval from principal and requested backend team to provide access to parents for limited period on limited fields to update their personal information.  This practice will be followed in planned intervals.
 </t>
  </si>
  <si>
    <t>Please find attached Risk register created and maintained by Admission department. Most of the risk are covered under the main file of Risk register.</t>
  </si>
  <si>
    <t>ISO standards awareness training can be conducted to increase awareness as it was last conducted in 2017</t>
  </si>
  <si>
    <t>We are planning to conduct ISO Awareness training in Aug 2022. PFA my mail communication for your reference.</t>
  </si>
  <si>
    <t xml:space="preserve">Please find attached Internal and External Issues. It is bifurcated in to external and Internal issues which consist of Technology, Market, performance of organization, Quality, Wellness etc.
 </t>
  </si>
  <si>
    <t>Although Mock Drills are happening regularly &amp; Improvement Actions being identified, it was observed while checking the Mock Drill Report that the evacuation time is increasing as compared to the previous report</t>
  </si>
  <si>
    <t xml:space="preserve">Sharing the latest the latest two Mock drill report for comparison. . The Evacuation  time is within 3 mins and not exceeding that and there is a difference of seconds.
 </t>
  </si>
  <si>
    <t>Awareness Training on ISO was last conducted in 2020 (for selected staff) and in 2019 for all staff. Risk Assessment can form part of the training for deployment within all departments</t>
  </si>
  <si>
    <t xml:space="preserve">Next ISO awareness session is planned in Oct 2022
Since when Risk assessment introduced or implemented it was conducted by each department and collated and formed one extensive Risk register. As mentioned earlier in one of the OFI/ observation now the departments maintain the sheet separately. </t>
  </si>
  <si>
    <t>Document with details of fire extinguishers with expiry date and location can be maintained</t>
  </si>
  <si>
    <t>Kindly find the attached scanned copy of the fire extinguisher details.
Also they are working on maintaining an online list which will be shared with you soon. I will also forward the mail communication received from Operations Team.</t>
  </si>
  <si>
    <t>The departments can look into maintaining a risk register for their own processes. Each department can discuss the risk in their own processes and action plans during departmental meetings and can record the same.</t>
  </si>
  <si>
    <t>The risk register is being reviewed at the department level and also review date has been added</t>
  </si>
  <si>
    <t>The Operations team can look into adding all documents to the drive for the Internal Audit (scanned copies of physical documents)</t>
  </si>
  <si>
    <t>Next audit onwards we will convert all the physical document in to scanned copies and upload on drive.</t>
  </si>
  <si>
    <t>The Risk Register was reviewed last year. Team shall look at reviewing the document periodically. The dates can be changed according to the review date since the document shows old dates</t>
  </si>
  <si>
    <t>The review date has been added to the risk register</t>
  </si>
  <si>
    <t>The Proxy Management system can be looked into for enhancement and clear communication and data retrieval</t>
  </si>
  <si>
    <t>This would be a smart system to put in place for effective stop-gap management. Presently, we do not have a budget for the same, however, we can surely keep this in mind while preparing the next budget.</t>
  </si>
  <si>
    <t>The PV2 document held within the Quality department can be the latest one with final scores</t>
  </si>
  <si>
    <t>The latest PV2 document isavailable and shall be maintained henceforth</t>
  </si>
  <si>
    <t>The HR department can look into having a tracker for recording referral calls with the feedback received for monitoring and documentation</t>
  </si>
  <si>
    <t>Based on the management decision , this tracker shall be looked into once they get additional resource for Middle East.
​
This finding is being closed based on this decision</t>
  </si>
  <si>
    <t>The HR can look into having evidences for the current year (old evidences of 2018 can be updated with the new ones) for the audit</t>
  </si>
  <si>
    <t>Henceforth the latest evidences shall be shown and added to the drive</t>
  </si>
  <si>
    <t>The HR can look into having updated copies of all Employee related documents (academic/non-academic) with them (E.g. Teacher handbook)</t>
  </si>
  <si>
    <t xml:space="preserve">HR maintains all documentation related to employees. In audit drive the latest document was not available otherwise HR has all updates documents available. Teachers handbook was missing during audit, now HR has started maintaining the same. 
Please find attached Teachers handbook </t>
  </si>
  <si>
    <t>The teacher hand book which is shared to all the academic staff through the coordinator has the grievance policy. The campus can look into sharing these general policies and details to all non-academic staff too.</t>
  </si>
  <si>
    <t xml:space="preserve">Team is working on uploading handbook on MyGIIS. So that it is accessible to all.
Currently they have uploaded Parent handbook.
 </t>
  </si>
  <si>
    <t>The Operations can have a tracker for all the maintenance contracts specifying the periodicity, dates, completion status will help the team for better monitoring the activities</t>
  </si>
  <si>
    <t>This tracker has been put in place as per the attached evidence</t>
  </si>
  <si>
    <t>Regular CPR awareness training should be conducted by Campus. After 2019, there has
been no safety awareness training conducted. This is a requirement of the ISO standard</t>
  </si>
  <si>
    <t>The nurse is certified for CPR and First Aid. The campus has planned a training from the nurse in the month of January 2023. The schedule has been created and shared with the staff. All staff will be trained for basic awareness . Have schedule of CPR training for school.Annual CPR course will be a mandatory for East Coast campus</t>
  </si>
  <si>
    <t>Review of HIRA document needs to be planned by the campus to assess risk rating for all the campus activities.</t>
  </si>
  <si>
    <t>The review date has been planned. The Leadership along with operations and quality co-ordinator to discuss on the HIRA document and make necessary plans annually. A plan shall be made for review and necessary actions taken shall be recorded. This document will be kept for evidence and reviewed periodically for future reference</t>
  </si>
  <si>
    <t>Signing off / Approval signature of relevant approver in student’s Long Leave Applications form is missing. However, since approval comes from HQ via email, the relevant correspondence between HQ finance &amp; EC staff needs to be documented to close the loop.</t>
  </si>
  <si>
    <t>This has been requested from the Finance Team and filed as evidence at the EC campus.Since the application is processed centrally at PG Campus, this communication for closing the long leave applications was not received by EC campus. The finance department has been informed to share necessary approvals and actions taken for long leave applications and this will be maintained by the EC campus. The necessary approvals and actions taken will be maintained at the campus</t>
  </si>
  <si>
    <t>Parent communication with teachers and/or staff should have closed loop either in
myGIIS and/or email. This may ensure closure of all issues leading to improved satisfaction of stakeholders.</t>
  </si>
  <si>
    <t xml:space="preserve">Mail communication has been sent to the parent. The parents were communicated through phone or other modes instead of myGIIS in certain cases since those need some personal assistance over call. Even if the communication happens through phone, there will be a mail communication through myGIIS for closing the concern/feedback. This has been informed to all teachers and co-ordinators to ensure that the concerns/queries are closed through myGIIS </t>
  </si>
  <si>
    <t>Broken climbing rope and loosen screws of the equipment observed at Primary
playground area. Regular checks of playground area could be conducted for safety and to minimize potential risk of injury.Broken climbing rope and loosen screws of the equipment observed at Primary playground area. Regular checks of playground area could be conducted for
safety and to minimize potential risk of injury</t>
  </si>
  <si>
    <t>Posted a warning sign of “Do not Use”. Under Maintenance. Will call vendor to repair. Attach with photo for two playground. One of the chain break and rusty that cause the see saw faulty. See saw is faulty. Need to be repair. Behind BLK A playground see saw is a faulty. Need to call vendor to repair. But have cordoned the area for now to prevent any injury. Have cordoned the area and warning sign being place.</t>
  </si>
  <si>
    <t>Monitoring and checking of school canteen of food hygiene in handling as well as storing
foods such as frozen food. EC Operation incharge to have keys to all rooms including to canteen kitchen</t>
  </si>
  <si>
    <t>Surprise audit been done on 31.10.22 and found no major finding except rooftop ceiling has hole. Need to cover up as to prevent any rodent that can cause food poison to the food. Probability of raining and also been years the ceiling roof-top haven’t change the leaking issue. To engage school rooftop vendor to rectify and close/patch-up the hole. Every 3 months to conduct check at the cafeteria and the evidences will be recorded</t>
  </si>
  <si>
    <t>Fixed Asset Register should indicate whether CCTV camera is operational or under
maintenance. One CCTV was not working during the audit and no record of servicing available</t>
  </si>
  <si>
    <t>For School safety and in Block A need to have CCTV installed as Admin Office is located. Additional CCTV install at along Block A classroom as previously no CCTV is there. With the 2 newly installation of CCTV, Block A is well guarded and covered from one end to another.</t>
  </si>
  <si>
    <t>Risk and Opportunity document can capture various other risks arising from
neighborhood. This may help the campus to identify risks from/ to the community. Additionally, colour coding could be used to classify different types of risks as (high, medium, low) on the basis of their impact on the campus</t>
  </si>
  <si>
    <t>This has been captured in the risks and opportunity document under the Leadership. Colour coding of risks have also been added to the document. This was combined into other risks. Hence not considered separately. This will be looked into and revised annually if necessary. This document will be kept for evidence and reviewed periodically for future reference</t>
  </si>
  <si>
    <t>Impact of risks arising from children with special needs can be added to risk register of academics’ department.</t>
  </si>
  <si>
    <t>This has been captured in the risks and opportunity document under Academics.  This was combined into other risks. Hence not considered separately. This will be looked into and revised annually if necessary. This document will be kept for evidence and reviewed periodically for future reference</t>
  </si>
  <si>
    <t>School can look into adding additional language books as reference (perhaps in the Library) for second language students who have opted for Mandarin or Tamil language</t>
  </si>
  <si>
    <t>Procurement of reference books for Languages is in progress. The librarian collected the needs from all language teachers, and has placed order for books of all subjects. While placing the orders for the library every year, necessary requirements will be extracted from all language departments and the orders will include their requirements. This shall be part of the procurement process going further every year</t>
  </si>
  <si>
    <t>To track inventory more effectively Inventory register can include columns like date of issue, date of receipts and remarks for various assets in the campus</t>
  </si>
  <si>
    <t>These columns have been included in the stationery inventory register. These were not included in the asset register since there was not much movement . The stationery register will have these included . The book shop inventory already has these tracking mechanism.  The stationery register will be maintained and updated frequently with these details</t>
  </si>
  <si>
    <t>Though the school reports ASAS average score for the campus, IBPYP segment is not considered while computing ASAS. This may impact the accuracy of the score</t>
  </si>
  <si>
    <t xml:space="preserve">As per IBPYP assessment policy neither grading nor percentage is used in evaluation and hence can’t be  considered for ASAS. This has been discussed with the management and will not be possible considering the difference in the curriculum. This will be considered in the future if there are any changes in circumstances. This will be evaluated in the future </t>
  </si>
  <si>
    <t>Librarian to work with the management of the campus to take steps in solving how to
disposal of unused books. Currently unused books were kept in boxes at the library which may impact space usage and be a potential hazard</t>
  </si>
  <si>
    <t xml:space="preserve">Coordinating with school management for the disposal of the same. This has been discussed with the management and the librarian has made temporary arrangements till the time some solution has been decided upon. The central operations team have been informed and necessary actions have been planned. Some books have been donated and some of them have to be disposed. This has been bifurcated. Henceforth the same actions will be taken for disposal and donation </t>
  </si>
  <si>
    <t>Additional Apps for Hindi and Mandarin in IBPYP curriculum could be considered. Access to additional Apps may enable students to practice relevant aspects (such as listening and pronunciation) wherever they may be, thus enhancing learning outcomes</t>
  </si>
  <si>
    <t>To discuss the suggestion in AEB for a final call. This will involve decisions at management level and hence will be discussed in the respective forums. This has been highlighted to the management. The new LMS and other new platforms can cover up this improvement initiative. This shall be discussed with AEB and necessary actions will be taken</t>
  </si>
  <si>
    <t>Notebook moderation should not only indicate the signature, but also indicate
name of HOD/COD near his/her signature. This may assist to track the moderation and identify person in-charge if required for future review</t>
  </si>
  <si>
    <t>The names of the HODs/CODs are being added along with Signature. Since the form had only the option of signature, the names were not written in the notebook moderation. The co-ordinators have been informed to write their names along with the signatures going further to help in future review. This will be reviewed periodically and also options are being looked into for including the same in the form itself</t>
  </si>
  <si>
    <t>Induction Process for new teachers includes slides on Safety and legal compliance. However, considering PDPA requirements in Singapore staff needs to be made aware about Data protection</t>
  </si>
  <si>
    <t>NA</t>
  </si>
  <si>
    <t>Regular CPR and first aid awareness training should be conducted by Campus. After 2019, there has been no safety awareness training conducted</t>
  </si>
  <si>
    <t>The operations department has arranged for training with service provider on 19th September 2022 basis availability of teachers and staff. Attached are the evidences with photos and the attendance sheet.</t>
  </si>
  <si>
    <t>Awareness Training in Risk-based thinking could be arranged for staff to enable risk assessment for their own functions and a consolidated risk register including various risks (like natural calamities) capturing risks of all departments and the actions taken to address the risk may be maintained. This will help not only each department, but also for management to review and see the levels of risks across departments</t>
  </si>
  <si>
    <t>Timely communication to be ensured to all departments about Fire drill video training and First Aid locations</t>
  </si>
  <si>
    <t>The fire drill awareness video and the first aid locations were shared to all academic and non-academic staff. The attached evidence shall show up the same.</t>
  </si>
  <si>
    <t>An awareness training programme can be conducted for Admission counsellors to recognize and understand the behavioural patterns of students at the time of admission</t>
  </si>
  <si>
    <t>A training was conducted by the Behavioural Counsellor to train Counsellors on Identifying Students with Learning Needs and Support during Admissions process. The session was recorded for the counsellors review as well as to incorporate this into the Training Plan for any new hire in Admissions dept. This training has been included in the training plan.
​
​https://drive.google.com/drive/folders/1Hi4lyNg2dBTMMKxPsPxqICHQ1qhV7guo
​</t>
  </si>
  <si>
    <t>Communication from nurse to parents should be documented. Documented communication will assist other nurse/staff during the emergency if the nurse in-charge is out of duty</t>
  </si>
  <si>
    <t>This has been communicated to parent (mother) via e-mail and got response from the parent on the same. Going further, all such communication shall be documented for evidence.</t>
  </si>
  <si>
    <t>Expired medication was shown in the evidence. However, no communication was recorded in the sample document.</t>
  </si>
  <si>
    <t>The expired medication has been removed after getting approval from the parent. This shall be recorded and held for evidence</t>
  </si>
  <si>
    <t>No access to view TNI data after data entry. Evidence has shown a requestor emailed to HR for a training, but no available report could be generated once data entry has been successfully submitted. This may impact in data capture and accuracy</t>
  </si>
  <si>
    <t>To check with central training team if the access to view TNI data after data entry is feasible. After each TNI data entry local HR will be requesting central team to share the backend details of all the TNI shared for the region. To regularly request central training team to share TNI backend data post entry.</t>
  </si>
  <si>
    <t>School bus safety assessment form should have transport coordinator signature after checking has been done. Evidence hard copies shown from January to mid-August 2022 were without signature. This may make it difficult to know what was checked or not</t>
  </si>
  <si>
    <t>Got the forms authenticated by the transport coordinators and drivers with the assistance of vendor’s coordinators. Forms to be filed only after thorough checks and only after all the fields are completed and signed.</t>
  </si>
  <si>
    <t>Although there is a railing on the right side of the staircase, a similar railing on the left side is required to minimize the risk of injury or falling down for students. During assembly /dispersal emergency evacuations, the absence of railing on both sides may pose a risk</t>
  </si>
  <si>
    <t>In Noida campus, there is a wall on one side of the staircase and railing on the other side. It helps students while doing up and down from the stair case and protects them as well</t>
  </si>
  <si>
    <t>Fire Extinguisher placement location should be such that in case of an emergency (e.g. In the basement store room, with the presence of flammable material (books, etc.) staff may not have time to exit the room to get the fire extinguisher located outside</t>
  </si>
  <si>
    <t>Fire Extinguishers that are placed now are accessible</t>
  </si>
  <si>
    <t>An Emergency Preparedness Plan is required in the Canteen for easy reference of students and staff present there, in case of an emergency</t>
  </si>
  <si>
    <t>The plan has now been displayed in the campus canteen</t>
  </si>
  <si>
    <t>CCTV to be installed for Store Room in Basement for safety &amp; security purposes</t>
  </si>
  <si>
    <t>CCTV's have been installed in Store Room &amp; in Basement for safety &amp; security purposes. Hence on the basis of the evidences submitted &amp; CAR, the audit finding can be closed</t>
  </si>
  <si>
    <t>Flammable Sanitizers in Store Room to be placed separately under lock and key to minimize OH&amp;S risks</t>
  </si>
  <si>
    <t xml:space="preserve">The flammable sanitizers are stored separately in a cupboard with a lock &amp; key. </t>
  </si>
  <si>
    <t>A single Master Plan showing where all the Fire Extinguishers are installed on campus may help Operations with identification and traceability</t>
  </si>
  <si>
    <t>The campus has made the Plan showing where all the Fire Extinguishers are installed for easy identification and traceability. And has displayed the same. Hence on the basis of the evidence submitted &amp; CAR, the audit finding can be closed.</t>
  </si>
  <si>
    <t>Although Emergency Evacuation Plans (EEP) are displayed throughout the campus with the exit route marked clearly, the Assembly Point could also be marked to make it easy even for newcomers to know where to assemble in case of an emergency</t>
  </si>
  <si>
    <t>The assembly point is now marked in the evacuation plan and is clearly visible.</t>
  </si>
  <si>
    <t>In a few places, discarded/broken furniture has been kept (e.g. gymnasium/skating basement). This could pose a hazard once school starts</t>
  </si>
  <si>
    <t>Gymnasium / basement skating has already been cleaned, skating classes are going on daily basis</t>
  </si>
  <si>
    <t>Fire Extinguishers in Reception to be wall-mounted for easy access and reduce risk of injury for personnel.</t>
  </si>
  <si>
    <t>Fire Extinguisher at the Reception has been Wall Mounted. Refer to the picture attached as evidence. Hence the ticket can be closed.</t>
  </si>
  <si>
    <t>Occupational Health, Safety &amp; Security Policy Printout required in A3 Form to increase visibility</t>
  </si>
  <si>
    <t>The policy has been printed in A3 form and is displayed in prominent visible places like just near the entrance door of the principal's cabin &amp; in reception</t>
  </si>
  <si>
    <t>Risk &amp; Opportunities Document is not evident for the Admissions function. Maintaining this will help the function to be aware of the risks associated with their function and preventive actions to be taken</t>
  </si>
  <si>
    <t>Risks &amp; Opportunities Analysis Document has been made by the Admissions Team. Hence based on the evidence, this ticket can be closed</t>
  </si>
  <si>
    <t>Medical Request Form could have the date mentioned for ease in tracking</t>
  </si>
  <si>
    <t>Infirmary has started noting down date on the forms. It has been updated for all records with them. Evidence is attached. It will be followed henceforth too. Hence based on this response, this ticket can be closed.</t>
  </si>
  <si>
    <t>Updated student medical records annual/bi-annually) to be maintained with access control. This may help prevent incidents of incorrect help during medical emergencies due to a lack of information. E.g. specific assistance that a student may require</t>
  </si>
  <si>
    <t>Although a procedure for induction completion timeline could be seen for Noida Campus for newly joined employees which are a maximum of 7 days from DOJ, a report is required to be maintained for AY 22-23 that shows adherence to the procedure. Monitoring this will help in measuring its effectiveness</t>
  </si>
  <si>
    <t>Campus HR Team has started maintaining this report from Aug'22. 4 employees who joined, their induction has been completed within 7 days of joining. See attached evidence as reference. Hence this audit finding/ticket can be closed.</t>
  </si>
  <si>
    <t>Actions taken should be updated for all of the feedback points that will ensure greater parent &amp; student satisfaction for GIIS Noida Campus. For example, the PTM Feedback Responses Spreadsheet Document for the period 9th May’22 to 14th May’22 for Grade 5. Out of 13 actionable feedback points, actions taken were updated only for 4 of them (Anve Pathak, Adwait, Deanna, and Tvisha)</t>
  </si>
  <si>
    <t>Auditee has updated actions taken on the actionable feedback points. Wherever it's appreciation and no action needs to be taken, it's mentioned specifically. Hence the audit finding can be closed.</t>
  </si>
  <si>
    <t>The book reading history (book issue record) could be maintained with previous years’ details too which will show whether there is an increase in the number of students opting to read books and make optimum utilization of the library’s facilities. Currently, the record show details for April 2022 as 171 students issued, May 2022 – 234 students issued</t>
  </si>
  <si>
    <t>As per the reply received from the auditee, since the campus was closed for two years, hence previous years' reading history comparison history was not available. Auditee has given book reading history report from April'22 onwards till date that shows total 1880 books were issued to the students. Since July 2022 school started physically so the reading history has increased. During the next audit, they will show a report with the previous year's comparison too.
Hence on the basis of this clarification provided by the auditee, the audit finding can be closed.</t>
  </si>
  <si>
    <t>All policies of Harrods are scheduled to be reviewed in the current academic year. This may also be shared with staff at Head Office for better communication and understanding</t>
  </si>
  <si>
    <t>HIA</t>
  </si>
  <si>
    <t>Cambodia</t>
  </si>
  <si>
    <t>C1</t>
  </si>
  <si>
    <t>The schedule of reviewing the policies have been prepared. The team will review as per plan. This will be shared to the HQ staff periodically after review</t>
  </si>
  <si>
    <t xml:space="preserve">A grievance policy for staff could be formulated and shared with all staff. This will help staff correctly identify the issues faced and seek appropriate response and assistance </t>
  </si>
  <si>
    <t>The grievance policy has been formulated</t>
  </si>
  <si>
    <t>A Training needs analysis based on the response from the employee / staff survey can be created for continuous improvement</t>
  </si>
  <si>
    <t xml:space="preserve">HR Department created the TN Survey for all employees in order to understand and analysed their training needs in order to provide with the right skill competency in performing their jobs. HR has created and issued Training Needs survey last January 6 to all employees in order to understand their needs for continuous improvement. Management will conduct a yearly Training Needs Survey and analyse data to ensure continuous improvement  </t>
  </si>
  <si>
    <t>Fixed asset Inventory list needs to be updated by Operations department of the school. Since repairs and maintenance are done on campus, such a list may help individual campuses manage assets at their location.</t>
  </si>
  <si>
    <t>Physical stock taking of all fixed assets has been done and the register has been updated</t>
  </si>
  <si>
    <t>A comprehensive document showing details of Fire extinguishers, their types, expiry dates and other relevant information can be maintained for overall monitoring at both Head Office and campus level</t>
  </si>
  <si>
    <t>Document has been maintained on the list of fire extinguisher for each campus</t>
  </si>
  <si>
    <t>A vendor evaluation analysis could be put in place for better understanding of the needs and requirements of vendors as well as their performance for information and future reference</t>
  </si>
  <si>
    <t>Vendor evaluation is being prepared for all existing and new vendors (once they have a new vendor)</t>
  </si>
  <si>
    <t>The Electric Room can be enhanced for safety by placing rubber mats</t>
  </si>
  <si>
    <t>A monitoring system of parent profile updating can be introduced to ensure all details are up to date to enable speedy contact during emergencies. Periodic reminders could be sent to seek updated information from current parents</t>
  </si>
  <si>
    <t>School Principal has updated the PTC form adding this point on profile updation and will circulate to parents during PTC (held twice in a year)</t>
  </si>
  <si>
    <t>The Fire drill process document needs to be updated for the current process</t>
  </si>
  <si>
    <t>School Principal and the Fire &amp; Safety Committee have the updated process and this has been communicated to all staff</t>
  </si>
  <si>
    <t>The team can look into having an Emergency Response Plan which includes multiple emergencies. As of now, only emergency due to fire is being tracked and monitored</t>
  </si>
  <si>
    <t>A structured post admissions follow-up process (call/ mail/ google form) could be initiated by the admission department to capture feedback from new students/families and enhance the process towards improved parent satisfaction</t>
  </si>
  <si>
    <t>Post-training effectiveness survey could be conducted to capture whether the training has been useful and action plan may then be drawn up to address any gaps that may be found</t>
  </si>
  <si>
    <t>HR Department sent out the Training Feedback after a training is conducted by any department to understand and address the training gaps and to see how we can improve. HR Department ensure that Training Feedback is sent to respective Department if a training is conducted. Will assign a dedicated person to send out the training feedback immediately after a training is conducted to prevent recurrence.</t>
  </si>
  <si>
    <t>The feedback manager can look into having a follow-up system on complaints for which actions cannot be taken on immediate basis and which may require time, capital and/or further escalation to management</t>
  </si>
  <si>
    <t>Meetings with the feedback Manager has been set up on a fortnightly basis with the School Director to ensure the feedback analysis</t>
  </si>
  <si>
    <t>Several infrastructure issues, unsafe acts &amp; unsafe conditions were observed, noted and have been highlighted in a separate Safety Audit Report. If not addressed and remedied urgently, this may impact multiple areas of stakeholder satisfaction and pose a safety hazard ultimately leading to brand erosion</t>
  </si>
  <si>
    <t>Leadership</t>
  </si>
  <si>
    <t>At the review meeting this was discussed and since its a budgetary requirement work will commence upon budget approval. The repairs will commence on Corporate approval of Budget</t>
  </si>
  <si>
    <t>It was observed that current responsibility is unclear for some functions (Uniform, Bookshop, &amp; Admissions). There seems to be a plan for transfer of roles, responsibilities and authority. Operations stated that responsibility for Uniform and Bookshop was with Finance (however, not yet formally transferred). A stocktake audit arranged for this function may help that handover to take place</t>
  </si>
  <si>
    <t>The job roles and reporting manager  have been defined and the employee has been intimated of the same with a JD given</t>
  </si>
  <si>
    <t>In Admissions dept., the final sign-off for cases where the parent is asking for a higher grade, the academic team (subject matter experts) could be the final authority. This may ensure future disputes and dissatisfaction during higher grades/ critical years (Year 9 onwards) are avoided</t>
  </si>
  <si>
    <t>Admissions head has drawn up a step by step guideline for all admissions and this has been shared with all admission staff and Principal. Email attached as evidence</t>
  </si>
  <si>
    <t>The myGIIS portal did not have the Student Handbook uploaded. The following message was found at the link “No Data Found”. This may impact satisfaction due to disputes on behaviour and other issues</t>
  </si>
  <si>
    <t>Previous Handbook was reviewed by Academic Team and finalized.This was shared with CD for approval. The Handbook to be uploaded with IT team's help onto mygiis by Campus Head.Once uploaded mail to be sent all parents that they can view the same. Handbook to be made available to all staff and students</t>
  </si>
  <si>
    <t>Documented plan for several functions &amp; overall plan for future of school, not in evidence. The methods for monitoring, measurement, analysis and evaluation of academic plans need to be systematically planned and executed according to plan to ensure sustained growth</t>
  </si>
  <si>
    <t>CIP to be  formulated for all functions for last year and current year.</t>
  </si>
  <si>
    <t>Information gathered on immunisation, allergies &amp; students’ other medical records to be updated in myGIIS, where the Nurse can access them when dealing with students' health issues when they visit Sick Bay</t>
  </si>
  <si>
    <t>Admission has created a drive and shared all medical record collected .The nurse has been given view access.</t>
  </si>
  <si>
    <t>Formalised SWOT or other tools is required to be able to capture issues affecting school, plan to mitigate and overcome the identified issues. This may help set the Context, identify Needs and Expectations of Interested parties and lead to improvement in student-strength. The Internal and External Issues document shown did not map to the SWOT. The document also did not capture the severity and action plans for identified issues</t>
  </si>
  <si>
    <t>Both documents have been reviewed and points  merged to reflect action plans</t>
  </si>
  <si>
    <t>The preventive, corrective and support measures include counselling for which no supportive documentation/records were available</t>
  </si>
  <si>
    <t>It has been decided to appoint a counsellor for the new session and this has been recorded in the review meeting.
Sharing MOM with highlighted point as evidence.</t>
  </si>
  <si>
    <t>Safety committee in place. However, communication and information to members within the team was missing</t>
  </si>
  <si>
    <t>All roles has been communicated and session taken to furthur explain roles and responsibilites .MOM shared as evidence</t>
  </si>
  <si>
    <t>Principal’s observation – Documented information not available. A formal PDCA cycle to be followed and captured into the performance monitoring system</t>
  </si>
  <si>
    <t>The tracker has been updated and all data captured for Principal's observation.</t>
  </si>
  <si>
    <t>Manual data entry of marks done for SIP &amp; used for discussion in PTM. This may lead to errors in data. 7S is currently not being used for this aspect</t>
  </si>
  <si>
    <t>The marks for SIP not to reflect on Report Cards.These marks are for discussion purpose only. This has been clearly notified to all academic co-ordinators by the Principal</t>
  </si>
  <si>
    <t>The Helpdesk system not used effectively. The staff needs to be trained to manage stakeholder satisfaction and timely response. Some ambiguity observed regarding the use of the Helpdesk system</t>
  </si>
  <si>
    <t>7.4.3</t>
  </si>
  <si>
    <t>Campus has communicated with Helpdesk support related to Staff using the helpdesk as there was a miscommunication regarding its usage by staff. Now that clarity has been received all staff are aware to use the Helpdesk as and when needed for Student related matters. Sharing Mail communication on the same.</t>
  </si>
  <si>
    <t>Documentation for admissions department to be followed as per the process manual</t>
  </si>
  <si>
    <t>The admission team is now following the admissions process as required.
Sharing the sample student files with you as evidence.</t>
  </si>
  <si>
    <t>The school assets (all assets) need to be physically verified and the records need to be updated at least once a year. IT Asset register has not been updated from 2020 and it doesn't have details of assets issued to staff/teachers</t>
  </si>
  <si>
    <t>IT assets have been checked and recorded.</t>
  </si>
  <si>
    <t>Student details bus-wise to be held with Operations Department as well as vendor. Emergency numbers (Police / Fire) need to be updated and displayed in all buses</t>
  </si>
  <si>
    <t>Bus wise lists to be maintained.List shared as evidence. Vendor informed to display emergency niumbers in each bus.</t>
  </si>
  <si>
    <t>APA certificate (Fire Extinguisher) has expired (dated September 2020)</t>
  </si>
  <si>
    <t>Pictures of updated stickers on Fire Extinguishers placed by the vendor and has been shared</t>
  </si>
  <si>
    <t>AKINA TPM Trading certificate of BOMBA Registration has expired (June 2022)</t>
  </si>
  <si>
    <t>Sharing the new AKINA licence for closure. The Licence has been renewed and updated</t>
  </si>
  <si>
    <t>Water Tank Cleaning and water quality checking not in place for the campus. Over time, dirt, dust, debris, mould and harmful bacteria may build up leading to health issues</t>
  </si>
  <si>
    <t>Water Tanks has been cleaned and report is attached for closure.</t>
  </si>
  <si>
    <t>Water cooler filter maintenance and cleaning records not in evidence. This combined with absence of water tank testing may pose a serious health hazard</t>
  </si>
  <si>
    <t>Water cooler serviced and record attached as evidence</t>
  </si>
  <si>
    <t>The Elevator licence displayed in the elevator has expired. Elevator needs to be checked by authorised vendor and current certificate displayed</t>
  </si>
  <si>
    <t>The elevator has been inspected and licence has been issued.</t>
  </si>
  <si>
    <t>No rubber mats in the electrical room. Additionally flammable material such as mattress, wooden door found dumped in the electrical room</t>
  </si>
  <si>
    <t>Electric rooms cleared evidence shared .</t>
  </si>
  <si>
    <t>No fire extinguisher in the uniform shop. With flammable material, this could mean increased risk to all concerned, in case of fire</t>
  </si>
  <si>
    <t>The order placed was received and FE installed. PFA the photo evidence for closure.</t>
  </si>
  <si>
    <t>Old floor plans are being used in the Emergency Evacuation Plan displayed. This may lead to confusion in an emergency evacuation situation</t>
  </si>
  <si>
    <t>New plans made and displayed .Shared as evidence</t>
  </si>
  <si>
    <t>Large bricks observed being used as door stoppers in several toilets. This could pose a risk for students in case of mischief since students cannot be supervised 100% of the time</t>
  </si>
  <si>
    <t>The Bricks have been removed Sharing pics as evidence.</t>
  </si>
  <si>
    <t>The toilets are not clean and in poor condition overall. This may lead to adverse impact on student health and hygiene as well as overall satisfaction</t>
  </si>
  <si>
    <t>A cleaning schedule has been initiated for all toilets.</t>
  </si>
  <si>
    <t>Student strength in GMP segment has shrunk which may also be pandemic related. Current student strength is 64 (K1 &amp; K2 together). A focused local effort may help to contribute towards the sustainability and long-term survival of the school</t>
  </si>
  <si>
    <t>Principal has had a meeting with GMP COD and Admissions team to strategize on increasing the numbers</t>
  </si>
  <si>
    <t>Since student strength is stagnant, Principal could attend all exit interview, track &amp; record them to capture reasons. There were conflicting statements given on this matter. Also no evidence (dates / times) for all exit interviews was available</t>
  </si>
  <si>
    <t>Principal is tracking all exit interviews and records the same as per the evidence attached</t>
  </si>
  <si>
    <t>A child safety and protection policy can be drawn based on the GSF group level policy. This may mitigate risks to stakeholders and reassure parents</t>
  </si>
  <si>
    <t xml:space="preserve"> Existing policy to be reviewed and communicated to all: Review completed and circulated. Enclosed as evidence.</t>
  </si>
  <si>
    <t>All processes to have a closed loop. E.g., when showing process flow of teacher observations, it is necessary to close the loop by informing teacher of findings, monitoring again &amp; documenting closure once matter is resolved. Alternately, steps can be shown in PDCA loop</t>
  </si>
  <si>
    <t>Academics has closed the loop in the process flow.</t>
  </si>
  <si>
    <t>It is advisable to get home country documents (collected during admissions) translated to English to allow checking of validity and other details</t>
  </si>
  <si>
    <t>Admission has sent out mail to team to henceforth get docs translated in English from Home country. PFA mail for evidence.</t>
  </si>
  <si>
    <t>Reminder can be sent to parents for updating of students profile to make sure all information is current</t>
  </si>
  <si>
    <t>Admission team has sent out mail to parents to update their profile on myGIIS. Evidence attached.</t>
  </si>
  <si>
    <t>List of exiting students may be shared weekly by the admissions department, with to the librarian and other relevant staff. This will enable collection of library books and other school property. It was observed that books had gone missing in the past which couldn't be recovered due to this gap</t>
  </si>
  <si>
    <t>List to shared with librarian and sent mail shared as evidence</t>
  </si>
  <si>
    <t>Consolidated tracker could be maintained for all new recruits when HR calls to check references</t>
  </si>
  <si>
    <t>The HR has created a tracker and this will be maintained in future</t>
  </si>
  <si>
    <t>Eyesight check of drivers could be done by transport vendor to ensure safety of children in the school bus. Additionally uniform for drivers could be considered to ensure only approved drivers operate the buses</t>
  </si>
  <si>
    <t>Driver eyesight checked and confirmed by school nurse as well as vendor has ordered uniforms  which will be enforced in January when term starts.</t>
  </si>
  <si>
    <t>Bus vendors and housekeeping staff can be trained for ISO Awareness, Fire Drills and First Aid</t>
  </si>
  <si>
    <t>Bus Drivers and Housekeeping staff have been given training</t>
  </si>
  <si>
    <t>The Incident Report could be enhanced to capture action plans. This would help in preventing recurrence</t>
  </si>
  <si>
    <t>Ops team has got the Corporate template. This has been shared with all.Mail evidence attached.</t>
  </si>
  <si>
    <t>The Fire hose reels were checked by the vendor and some replacements suggested in June 2022. However, these were still not carried out</t>
  </si>
  <si>
    <t xml:space="preserve">The Fire Hose has been repaired and sharing the before and after pics.
 </t>
  </si>
  <si>
    <t xml:space="preserve">The Leadership can look into documenting the Risks and Opportunities for all departments </t>
  </si>
  <si>
    <t xml:space="preserve">OWIS will be using department development plans to address the issue. Departmental plans have not been used in the past. Annual development of departmental plans informed by the whole school SDP. </t>
  </si>
  <si>
    <t>During the physical site visit, it was noticed that the disinfectant spray was kept unattended in the canteen area. Though there was a symbol indicating that it was not drinking water, the container looked exactly like a water dispenser refill bottle. This may pose a hazard for young children and EAL students who may not be able to read the Warning label</t>
  </si>
  <si>
    <t>To remove container containing disinfectant liquid. The container looked like a water refill dispenser. To remove the container and placed in the nurses room under supervision. Container to be kept an under supervision of school nurse.</t>
  </si>
  <si>
    <t>HR may look into including Health and safety as well as PDPA aspects in their training</t>
  </si>
  <si>
    <t>Added in the orientation slides the following information:
1.	 Personal Data Protection Policy/Data Protection Policy
2.	Health and Safety procedures – to include procedure on how to handle minor and major injury. Immediate addition of the recommended information in the orientation slides.  Frequent review and update of the procedures (if any)</t>
  </si>
  <si>
    <t>HR may look into documenting internal and external trainings of both academic and non-academic staff</t>
  </si>
  <si>
    <t>Review and revised the current training tracker.. Training tracker is enhanced reflecting internal and external trainings attended by members of staff. Frequent review and update of the procedures (if any)</t>
  </si>
  <si>
    <t>The overall training plan for non-academic staff was not evident during the audit</t>
  </si>
  <si>
    <t xml:space="preserve">Pending 2022-2023 Training Plan – training plan will be finalised in the month of November 2022. Pending 2022-2023 Training Plan – training plan will be finalised in the month of November 2022  </t>
  </si>
  <si>
    <t xml:space="preserve">No evidence on IT Asset inventory shown during audit </t>
  </si>
  <si>
    <t>Asset inventory was shared in folder. Changeover of IT staff. Have included in shared drive. Asset list to be shared with line manager</t>
  </si>
  <si>
    <t>The academic team can look into framing rules/policies for textbooks and reference books and communicating the same to students and parents</t>
  </si>
  <si>
    <t xml:space="preserve">We will develop this policy during our process review sessions in 2023. </t>
  </si>
  <si>
    <t>The Leadership can look into revising the processes based on the current update for e.g., academic policies</t>
  </si>
  <si>
    <t xml:space="preserve">Annual updating of the processes of the school. Changes in leadership and strategic vision of OWIS. The review and update  of processes will begin in January 2022 and will be completed by March 2022. Inset days will be used to complete this process. Annual program for updating processes. </t>
  </si>
  <si>
    <t>Emergency Response plan can include lightning and this to be included in the current plan</t>
  </si>
  <si>
    <t>To include lightning warning system as part of the safety. Was never part of the Emergency Response Plan. Have updated the to include. All related safety equipment to be included in ERP</t>
  </si>
  <si>
    <t>Certificate of fitness for electrical installation has expired and needs to be replaced</t>
  </si>
  <si>
    <t xml:space="preserve">License has been procured from the department and attached as evidence. To include Tracker for certification that requires re-applying. Follow up from government agencies was not received. To include into tracker and shared with dept. </t>
  </si>
  <si>
    <t>Fire drill had not been conducted post easing of Covid restrictions. No plan evident. The next Fire Drill to be planned at the earliest</t>
  </si>
  <si>
    <t>Fire drilled already conducted and attached evidence for the same.
To conduct fire drill at month end of August. End of academic year and post covid. To be conducted by month end of August after the briefing for teachers and staff. Fire Drills are conducted twice in an academic year.</t>
  </si>
  <si>
    <t>Operations department can look into having an awareness on First Aid to all academic and non-academic staff</t>
  </si>
  <si>
    <t>To conduct first-aid awareness for all staff. School Nurses to conduct first -aid awareness to all staff in OWIS. Awareness program to be included in induction program</t>
  </si>
  <si>
    <t>The clause 8.3 may be more elaborated in the documentation. The SIPOC for course development may be rewritten in lines of the ISO clause</t>
  </si>
  <si>
    <t>Infrastructure risk w.r.t. safety may be considered</t>
  </si>
  <si>
    <t>Complaints / feedback process may address issues which have been closed without resolution</t>
  </si>
  <si>
    <t>Purchase invoice / RFQ may detail the exact specification of material required</t>
  </si>
  <si>
    <t>Approved Vendor list may be developed item wise to ensure a minimum of 3 vendors for each material</t>
  </si>
  <si>
    <t>A central store may be developed instead of campus wise. This shall reduce the total inventory</t>
  </si>
  <si>
    <t>Re-order level for each item may be developed considering the consumption pattern and delivery period</t>
  </si>
  <si>
    <t>Petty cash purchases may be analysed for trend</t>
  </si>
  <si>
    <t>The petty cash has been analysed for trends</t>
  </si>
  <si>
    <t>Preventive maintenance schedule &amp; checklist may be developed</t>
  </si>
  <si>
    <t>Business risk analysis may include competition and recruitment of child offenders</t>
  </si>
  <si>
    <t>Business risk analysis has been updated to include competition and recruitment of child offenders. These are now part of the recruitment policy of Harrods. This will be ensured in the future</t>
  </si>
  <si>
    <t>Recruitment plan for the year may also specify target date</t>
  </si>
  <si>
    <t xml:space="preserve">HR department set up the recruitment timeline for the yearly recruitment plan. HR department provide a recruitment timeline for yearly recruitment plan to measure recruitment efficiency. HR to ensure that a timeline is given for every yearly recruitment planning </t>
  </si>
  <si>
    <t>The clause 8.3 may be more elaborated in the documentation for development. The Course design &amp; content development may be rewritten in lines of the ISO clause.</t>
  </si>
  <si>
    <t xml:space="preserve">Annual updating of the processes of the school.  Has not been updated to be in line with ISO . The review and update  of processes will begin in January 2022 and will be completed by March 2022. Inset days will be used to complete this process. Annual program for updating processes. </t>
  </si>
  <si>
    <t>Chinese mathematics, use of abacus etc. may be considered as additional training in bilingual program. Vedic mathematics may also be considered as alternate.</t>
  </si>
  <si>
    <t>No corrective action will be taken as we are bound by the curricular requirements of the IB Primary Years Program. The school has discussed the same and since its will not be possible to implement this OFI, this finding has been closed based on the decision taken by the Management</t>
  </si>
  <si>
    <t>Complaints / feedback process may also address issues raised by internal stakeholders (where HR &amp; academic coordinators are responsible for response &amp; resolution).</t>
  </si>
  <si>
    <t xml:space="preserve">We currently have two yearly surveys for staff to provide feedback. We also have a clearly articulated process for internal feedback. This process is shared with staff at induction.  Continue to maintain the process that is in place. </t>
  </si>
  <si>
    <t>Nanyang campus may not accept children with physical disabilities, due to its infrastructure. However, Suntec campus may consider developing systems for such children.</t>
  </si>
  <si>
    <t>7.2.2</t>
  </si>
  <si>
    <t>No action will be taken regarding this OFI as we are unable to modify the space used at Suntec. As per our contract with Suntec, no changes can be made to any of the environments that we used. Based on the decision taken by management, the fining has been closed</t>
  </si>
  <si>
    <t>Approved Vendor list may be developed item wise to ensure a minimum of 3 vendors for each material.</t>
  </si>
  <si>
    <t>Edited vendor list against criteria of scope of work. Vendor list not arranged to service provided. Vendor list to be maintained again service provided with at lest 3 vendor per scope. To be updated by operations and procurement.</t>
  </si>
  <si>
    <t>Maintenance checklist may include building stability checks, lightening arrestor, earthing pits etc. (though not a legal requirement)</t>
  </si>
  <si>
    <t>Building stability  check done by Land owner every 5 years. But was not included in evidence. Building checks done, will engage contractors for check on lightning arrestor and earth pits. To be included as part of facilities yearly checks</t>
  </si>
  <si>
    <t>Electric sockets in the class room may be plugged or covered.</t>
  </si>
  <si>
    <t>Purchased plug covers and cover low and exposed wall socket. To plug and cover open wall socket. To be part of facilities checklist  and class teachers to ensure covers are in place</t>
  </si>
  <si>
    <t>Canteen hygiene checklist may be developed in line with FSSC standard (instead of generic checklist)</t>
  </si>
  <si>
    <t>To work with GIIS to standardize checklist with FSSC standard. To standardize checklist with FSSC standard. To work with GIIS closely</t>
  </si>
  <si>
    <t>Fire load analysis may be carried out for placement of fire extinguishers (number &amp; type).</t>
  </si>
  <si>
    <t xml:space="preserve">The requirement is based on the building and load of the existing structure and not based on occupancy, hence the existing approval from
SCDF is sufficient </t>
  </si>
  <si>
    <t>Evidence of knowledge and awareness training of ISO requirements and PDCA aspects was not demonstrated during the audit of IBPYP coordinator. In the absence of the same it may be unclear if all aspects of PYP curriculum are delivered and deployed in the desired manner across all the classes</t>
  </si>
  <si>
    <t>"Training session regarding the PDCA aspects, my GIIS policies, addressing risks and opportunities and ISO standards given to PYP coordinator.
Evidence of files attached in related files. Advance training of requirements as per ISO requirements as well as my GIIS policies need to be given during the induction program of the role.</t>
  </si>
  <si>
    <t>Documentary evidence of processes in place as per myGIIS IMS policies 1-7 not seen in an organised manner. In the absence of the same it cannot be ascertained if the processes are well deployed across the curriculum</t>
  </si>
  <si>
    <t xml:space="preserve">All documentary evidence is managed by PYP coordinator and are accessible to all PYP teachers. PYP coordinator is the manager along with principal to manage the documentary evidence. Coordinator to have complete understanding and control of all documentary evidences. </t>
  </si>
  <si>
    <t>Evidence of Substitute teacher records not found-. In the absence of the same, it is not sure to ascertain if all classes have been substituted in the case of teacher becomes absent on any particular day</t>
  </si>
  <si>
    <t xml:space="preserve"> Process of documenting substitute records of GMP classes in place.Follow the process of documenting substitute records for absent teachers so that a tracking system will be readily available. </t>
  </si>
  <si>
    <t>Evidence of First aid training as well as response to accidents and incidents given to all teachers not seen for 2022. In the absence of the same teachers will not be able to respond and react to first aid situations outside school premises or inside the classroom</t>
  </si>
  <si>
    <t>First Aid Training given to teachers by school nurses. Proper plan to conduct scheduled annual first aid training to all teachers. Nurses and Operations department to plan all training in advance so that all can avoid missing the same.</t>
  </si>
  <si>
    <t>The process of collecting and sharing health records of newly admitted students including allergy records was not evident during the audit. In the absence of the same it cannot be ensured if all the information are shared to relevant campus nurses as well as class teachers. This may be a safety risk to students especially when they share food during lunch</t>
  </si>
  <si>
    <t>Policy regarding collecting the medical information was put in place and new parents have been requested to do upload the medical form through google form. All new parents have started the process. The records are received by school nurses .The policies has been communicated to all relevant parties of all campuses. All nurses have been trained to update the medical records through sending google form to parents regularly.</t>
  </si>
  <si>
    <t>No documents seen or no evidence seen for process or practice related to emergency response process in case of situations happening during ECA/ CCA / park time outside the school. In the absence of the same the teachers, support staff, external contract teachers will not have clue of the process and can create a chaos and can compromise safety and accountability in the eventuality of an emergency</t>
  </si>
  <si>
    <t>Training needs are identified, and training conducted for all ECA/ CCA teachers. To include annual training / re-fresher training for ECA/ CCA teachers along with regular teachers for emergency response. ECA CCA external teachers to be identified as student facilitators and to include them for all necessary trainings.</t>
  </si>
  <si>
    <t>Evidence of emergency training for substitute teachers not seen. In the absence of the same, the
substitute teachers will not have an idea of how to respond to emergency situations</t>
  </si>
  <si>
    <t>Training needs identified and training of emergency response conducted for all substitute teachers. To make annual plan for training of emergency response conducted for all substitute teachers. Make a list of substitute teachers and share to operations department so that they include to train substitute teachers as well for emergency response.</t>
  </si>
  <si>
    <t>No evidence of cleaning reports of washroom cleaning with time stamps seen. In the absence of the same it cannot be ensured that timely cleaning is conducted</t>
  </si>
  <si>
    <t>The process of recording the washroom cleaning was put in place. All cleaners of all campuses were given orientation for starting the process.</t>
  </si>
  <si>
    <t>Evidence of records of asset stock maintenance not seen for 2022. In the absence of the same it is not sure to ascertain if all assets are managed, safeguarded and maintained by the school</t>
  </si>
  <si>
    <t>Management decisions to complete the asset stock taking by the end of the year during school holidays as it is time consuming. Management decisions to schedule asset stock taking during school holiday time. Plan and schedule asset stock taking well ahead.</t>
  </si>
  <si>
    <t>Documented evidence of Occupational Health and Safety Induction conducted not seen for
new employee induction. In the absence of the evidence, it cannot be concluded that the mandatory safety induction for employees have been completed</t>
  </si>
  <si>
    <t>OH and S induction for new joiner once completed was documented in the  HR induction checklist format . The standardized format was put in action for all HR induction from April 2023.The same format will be followed for all campus new joiner, HR induction.</t>
  </si>
  <si>
    <t>Documented evidence of the employee induction records done by curriculum coordinator
may be maintained by HR. This will help HR in charge to see the completeness of induction and track if all necessary induction is complete or not or not especially when there are 3 different campuses, and the management is done centrally</t>
  </si>
  <si>
    <t>The process of documenting the induction conducted by coordinators was completed by HR.  HR has started documenting l induction details in the employee file of all campuses.</t>
  </si>
  <si>
    <t>Job Description &amp; Key Result Area for Business Development function was not available</t>
  </si>
  <si>
    <t>A job description and key result area for the Business Development function have now been drafted by HR and made available to Tanushree, Fayaz Khan's reporting manager. As a result, HR has checked that JD's &amp; KRA's are available for all positions listed on the organization chart. Every time a new position is added to the organisation chart, the JD's &amp; KRA's will be prepared simultaneously and given to the new hire when he or she joins.</t>
  </si>
  <si>
    <t>Sighted the joining records of Admission Counsellor and the French Teacher. They have access to myGIIS. However, could not verify details of their Induction Modules / PPT’s completion on Teamie &amp; also of OHSAS standards Induction PPT</t>
  </si>
  <si>
    <t xml:space="preserve">All new joiners, in addition to completion of the standard HR induction have also completed their induction modules on Teamie &amp; general health and safety awareness module in the LMS. This requirement has now been added to the HR SOP and hence will be followed as per the SOP. GIIS Noida HR will make sure that all new joinees will complete all the necessary induction trainings within a weeks’ time from the date of joining </t>
  </si>
  <si>
    <t>Action plans for low-rated parameters for improvements needs to be made for PSAT 2 Report for the Campus that was shared on 11th Jan’23</t>
  </si>
  <si>
    <t>PSAT Report for Oct’22 to March’23 has been analysed and actionable points have been identified for improvement. PSAT 2 Report going forward will be checked and updated in Tracking Spreadsheet as and when it’s received. All Survey Reports received once in 6 months will be reviewed, analysed, actionable points identified &amp; monitored monthly to track progess</t>
  </si>
  <si>
    <t>Random breath tests are conducted on bus drivers to assess alcohol consumption, but no records or documentation is being maintained.</t>
  </si>
  <si>
    <t>There is a checklist that the security guards have instructed to check the bus drivers upon arrival on campus in the morning to ensure they are not drunk and are able to drive. Admin Manager receives daily updates on compliance and the Principal's office reviews them every 15 days. Random medical checks by the school nurse, as well as annual medical checks</t>
  </si>
  <si>
    <t>During Campus Inspection Round on 03-Feb, found secondary grade children playing in the swing in the playground meant for pre-primary kids. No teachers were seen with the students. This could pose a risk in case the students have an injury or accident (major/minor). There was no signage indicating that the playground is meant for use for pre-primary children only</t>
  </si>
  <si>
    <t>Signage is displayed appropriately on the wall. In order to protect the pre-primary playground, the principal has requested academic coordinators to inform the sports teachers that the children should not be allowed to play in the area. It will also be monitored by CCTV cameras by the supervisor in the CCTV room, who will notify the school principal immediately if lapses are detected.</t>
  </si>
  <si>
    <t>Out of total 168 cameras installed on campus, 15 are not working</t>
  </si>
  <si>
    <t>In the campus, all cameras are now operational. An annual inspection and report will be provided by the CCTV vendor to ensure that all cameras are working and any that aren't can be repaired immediately.. A total of 6 extra CCTV cameras are now on standby at the campus, so that in case of a failure, a new one is ready to take its place, ensuring that continuous CCTV coverage is maintained</t>
  </si>
  <si>
    <t>First Aid Box was not labelled</t>
  </si>
  <si>
    <t>A label has been attached to the First Aid box. A label is on every First Aid Box on campus so that they are readily identifiable. We will ensure that any new first aid box is clearly identifiable whenever it is purchased</t>
  </si>
  <si>
    <t>List of Trained First Aiders for the Campus to be made &amp; displayed in the Infirmary and in other prominent places on the campus so that in case of an emergency they can be reached out for assistance.</t>
  </si>
  <si>
    <t>Throughout the campus, including the infirmary, there is now a list of trained first aiders. Approximately once every six months, the list will be reviewed and updated to ensure only campus staff members are included in the list. Standards awareness training will cover this requirement so that it is not missed during implementation. In addition, safety audits will audit this list each year</t>
  </si>
  <si>
    <t>Internal Campus staff members’ contact details / Internal Rescue Team Details e.g. Principal, VP, Admin Manager, etc. not mentioned in the Emergency Contact Details List</t>
  </si>
  <si>
    <t xml:space="preserve">Members of the Internal Rescue Team (IRT) are now displayed at all prominent spots on campus. A six-month review and update of the list will be conducted so that only campus staff members are listed on the list. The annual safety audits will also cover this point. This requirement will also be covered during standard awareness training to avoid it being overlooked as part of the implementation process. </t>
  </si>
  <si>
    <t>Bus Attendants were found to be not trained on Emergency Evacuation Preparedness, for example, how to open the bus emergency exit door.</t>
  </si>
  <si>
    <t>Transportation Incharge Raju Bharati has trained bus attendants on emergency door opening, fire extinguisher operation, etc.. The trainings are now included in the annual training plan and will be followed as planned from now on. Bus attendants should be trained on emergency preparedness and fire safety by their transport supervisor before starting work</t>
  </si>
  <si>
    <t>A list of trained firefighters could be made &amp; displayed prominently in the campus.</t>
  </si>
  <si>
    <t>A list of all fire fighters trained at the campus is now displayed at all major locations. In the event of new training taking place and new personnel being trained for fire fighting, the list will be immediately updated. When safety audits are conducted annually, this list will be checked to see if it is current</t>
  </si>
  <si>
    <t>First Aid Box for Bus Route No. IP3 &amp; Fire Extinguisher for GR2 were kept in inaccessible locations. This could pose a risk in looking for them in times of emergency</t>
  </si>
  <si>
    <t>First Aid Boxes &amp; Fire Extinguishers are all placed at visible &amp; accessible locations in all of the buses. Keeping first aid box &amp; fire extinguishers in easy to access place is now part of daily checklist. This will ensure their compliance. Whenever training is given to the bus staff, they will be briefed for placement of both the items in proper location</t>
  </si>
  <si>
    <t>The agreement between GIIS and Cafe Coffee Day was not available with the operations Team.</t>
  </si>
  <si>
    <t>The agreement of CCD with GIIS Noida Campus is now made &amp; a copy is available with the campus. Campus Admin has informed Noida HO central contracting team to ensure that all vendor agreements are in place before they come to campus for operations. Henceforth whenever a new vendor is to setup their services inside the campus, all the documentation compliance related work to be done well in advance before commencement of operations</t>
  </si>
  <si>
    <t>Post Course Effectiveness / Evaluation Results could be done for First Aid Training &amp; for CPR Trainings that will help in gauging the implementation by the participants of the knowledge gained by attending the training programme</t>
  </si>
  <si>
    <t>Quiz has been conducted for all the participants via Google Forms &amp; participants’ responses have been recorded. All trainings will have a quiz (evaluation) after completion of the program so as to gauge it’s effectiveness/understanding on the participants. Requirement of doing evaluation or training effectiveness will be emphasized during ISO standards awareness training programme</t>
  </si>
  <si>
    <t>Staff Utilization Data Record is not updated</t>
  </si>
  <si>
    <t>All old resigned &amp; staff who left the organisation, their records have been removed from the spreadsheet report. Staff utilization data report will be reviewed monthly and updated with newly joined staff and those who resigned or have left. This requirement is now added to HR SOP and will be followed for compliance as per the SOP</t>
  </si>
  <si>
    <t>The risks and opportunities document can be updated with the inclusion of new curriculum (IBDP) at the campus</t>
  </si>
  <si>
    <t>The Risks and Opportunities register has been updated to include the opportunity of IBDP curriculum. Any changes to the risks and opportunities of East Coast campus will be documented in the risks and opportunities document. Henceforth, such curriculum inclusion and other similar opportunities shall be added to the risks and opportunities document under Leadership</t>
  </si>
  <si>
    <t>The risks and opportunities related to the launch of Yarrow Park as a community connect initiative can be added to the risks and opportunities document</t>
  </si>
  <si>
    <t xml:space="preserve">The Risks and Opportunities register has been updated to include the risk of launching the Yarrow Park as a community connect initiative. Any changes to the risks and opportunities of East Coast campus will be documented in the risks and opportunities document. Henceforth, such risks and other similar risks shall be added to the risks and opportunities document under Leadership </t>
  </si>
  <si>
    <t>Relief Teachers should be made aware of the GIIS Health and Safety Policy</t>
  </si>
  <si>
    <t>Post the audit findings, this has been corrected and included as part of the contract. All relief teachers will be requested to read through and sign on the Occupational health and safety policy of GIIS. This will be mandated across for all relief teachers. This shall be included as part of the induction process of relief teachers</t>
  </si>
  <si>
    <t>The Approved Vendor List with the Operations Executive is that of 2020-21 which needs updation</t>
  </si>
  <si>
    <t>The Approved Vendor List of 2022 has been updated . The current vendor list shall be maintained by the Operations Executive at East Coast campus. The Operations Executive shall update and maintain the new version of documents once received from HQ</t>
  </si>
  <si>
    <t>The CCTV and the Fire Extinguisher details with description, specifications and locations has not been updated</t>
  </si>
  <si>
    <t>The CCTV and the Fire Extinguisher details with description, specifications and locations has now been updated. This file shall be reviewed on a quarterly basis and updated regularly when there is a change. All the documents and trackers maintained by the Operations Executive shall be reviewed on a half yearly basis by the team and necessary changes shall be made</t>
  </si>
  <si>
    <t>The Operations can look into maintaining a tracker for all the annual maintenance and servicing contracts/activities for monitoring and follow-up</t>
  </si>
  <si>
    <t>The Operations is maintaining a tracker for all the annual maintenance and servicing contracts/activities. This tracker includes all contracts and service activities related to East Coast Campus. This tracker will be updated for any changes in the activities or contracts</t>
  </si>
  <si>
    <t>The Water Tank cleaning report was not available at the campus though the actual cleaning has been carried out as per the available information</t>
  </si>
  <si>
    <t>The Water Tank cleaning report has been documented. The Water Tank Cleaning activity is a yearly activity at the campus. Post the cleaning, there is a certification from PUB. Both the servicing and the certification has been received for the year 2022. This shall be documented and filed for future reference. Henceforth any servicing report or certification report shall be filed and maintained at the campus</t>
  </si>
  <si>
    <t>The certificate of Food Handling from Singapore Food Agency (SFA) which is displayed at the canteen has expired on July 2022</t>
  </si>
  <si>
    <t>The Updated Certificate has been displayed at the canteen. The Current certification from Singapore Food Agency has been displayed at the canteen. There is QR code also available for checking the same. The certificate is now valid till 10th July 2023. Henceforth the operations department shall have the QR Code and certification documented.
https://www.sfa.gov.sg/tools-and-resources/track-records?licRefNo=SE06309L000&amp;module=EHFE. When there is an updation on any certification, the same shall be changed on immediate basis to show the current validity</t>
  </si>
  <si>
    <t>All service reports from vendors for the campus need to be maintained by the Operations Executive at EC campus for ease in reference and retrieval. E.g., the grease trap service reports</t>
  </si>
  <si>
    <t xml:space="preserve">All the service reports of East Coast campus is now documented and filed. Available with the operations executive. The Operations Executive will start filing and documenting all the service reports of the campus on regular basis. The campus will start documenting and maintaining different files for all the vendors who are doing AMCs for easy reference and retrieval </t>
  </si>
  <si>
    <t>The School Bus Safety Assessment can be looked into for repeated follow-up in case of non-compliance to certain parameters mentioned in the checklist</t>
  </si>
  <si>
    <t>The follow-ups required for any issues will be noted in the School Bus Safety Assessment . The record of follow-up marked in the safety assessment checklist.Regular safety assessments will be followed in future for 100% compliance</t>
  </si>
  <si>
    <t xml:space="preserve">It was observed that Bus E16 had Fire Extinguisher which had expired on 4th March 2023 </t>
  </si>
  <si>
    <t>The Fire Extinguisher in Bus E16 has been replaced . The vendor has been notified on this lapse and advised to be proactive to check and replace the fire extinguishers in all buses. The bus drivers have been trained by the vendor to proactively replace the fire extinguishers before the expiry date</t>
  </si>
  <si>
    <t>It was observed that Bus E14 had Fire Extinguisher which had expired in Feb 2020 and the medicines in the First Aid Kit had expired in June 2019</t>
  </si>
  <si>
    <t>Both the fire extinguisher and first aid kit have been replaced. The vendors have been informed to check the buses proactively and change the fire extinguisher and first aid kits. The vendor has informed all the drivers to proactively change the fire extinguishers and first aid kits on expiry</t>
  </si>
  <si>
    <t>The Proxy Register can be shared with all academic staff through the official communication channel (Google drive/myGIIS)</t>
  </si>
  <si>
    <t>The Proxy department shared the drive link with all the academic staff at East Coast Campus. There was a mail sent to all academic staff by the Proxy Team with the drive details. The drive will be used for all Proxy related updates for the whole academic year</t>
  </si>
  <si>
    <t>The Daily Work Performa is not being maintained by all classes on regular basis as mentioned in the process manual (GIIS-ACA-04-Class Lesson Conduct Audit)</t>
  </si>
  <si>
    <t>All the class teachers were immediately informed by the co-ordinators in the weekly meeting to maintain the daily work performa on regular basis . There was a mail sent to all the teachers with the co-ordinators in loop that this will be a mandatory document to be maintained by all classes. The co-ordinators and the Principal will emphasise on the importance of documentation on regular basis during staff meetings</t>
  </si>
  <si>
    <t xml:space="preserve">A Teacher Observation planner can be prepared for the Principal and all the co-ordinators for easy tracking and monitoring </t>
  </si>
  <si>
    <t>A Teacher Observation planner has been prepared for the Principal and all the co-ordinators . All the observations planned for the current academic year will be updated on a monthly basis to this planner. The tracker will be maintained to monitor all classroom observations of all the co-ordinators and Principal</t>
  </si>
  <si>
    <t>The HOD Moderation Report has some samples of checking of HOD notebook correction by the HOD himself. The maker checker has to be two different people and to be clearly defined</t>
  </si>
  <si>
    <t>The HOD Moderation Report has been rectified and the process has been redefined. The HOD Moderation Report for the HOD checking and correcting notebooks will be done by the coordinator. Henceforth, it will be made sure that the maker and checker are two different people and there is no overlap of responsibilities</t>
  </si>
  <si>
    <t>The frequency of cross checking of written work mentioned in the process is not standardised across segments/levels (Reference: GIIS-ACA-04 4.2.2 Cross Checking of Written Work)</t>
  </si>
  <si>
    <t>9.1.5</t>
  </si>
  <si>
    <t>The admission counsellors can be trained on the PDPA requirements in Singapore</t>
  </si>
  <si>
    <t>The key aspects of EduTrust, ISO and PDPA can be included in the HR Induction Deck for both academic and nonacademic staff</t>
  </si>
  <si>
    <t>Post the audit findings, this has been corrected and included as part of the contract. All relief teachers will be requested to read through and sign on the Occupational health and safety policy of GIIS. This will be mandated across for all relief teacher. This shall be included as part of the induction process of relief teachers</t>
  </si>
  <si>
    <t>Though there are adhoc checks happening at the canteen for packed food items; these are not recorded/documented</t>
  </si>
  <si>
    <t>The expiry dates of raw materials and packed food like sandwiches are checked and documented in our monthly reports. These checks are being conducted on regular basis and recorded for evidence. The checks for packed foods will be part of the checking process</t>
  </si>
  <si>
    <t>There is no evident process of sharing the medical information/allergies and other medical issues of students to the school nurse from the admissions team</t>
  </si>
  <si>
    <t>Counsellors will arrange for both Coordinators and Nurse to be present for discussions with parents regarding the medical conditions of the student. A follow up email will also be sent to both the academic team and school nurse to document the medical condition for their future reference. Admissions Checklist has a field for medical reports to be updated. This will serve as a reminder to Counsellors for medical condition information to be updated to school nurses upon granting admission to student</t>
  </si>
  <si>
    <t>Food Tasting could be done as part of the routine checks for canteen</t>
  </si>
  <si>
    <t xml:space="preserve">This is not mandatory in Singapore as checks are carried out time to time by NEA. The range of food items is considerable and taste is very personal opinion. However, feedback is taken from staff/students especially in the Canteen Committee Meeting. The feedback is taken on a regular basis and the vendor is being informed on the feedback. There are food hygiene checks conducted on regular basis for assessing the quality </t>
  </si>
  <si>
    <t>The Emergency Response plan should include all emergencies and disasters e.g. lockdown, lightning, terrorist attack etc.,</t>
  </si>
  <si>
    <t>Although there is a systematic check of buses through the School Bus Safety Assessment, records can be kept for follow-up in case of non-compliance to certain parameters mentioned in the checklist</t>
  </si>
  <si>
    <t>The academic induction can include additional awareness on some aspects of safety at the campus and introduction to the “Fire and Safety manual”</t>
  </si>
  <si>
    <t>The academic induction module includes aspects of safety at the campus and introduction to the “Fire and Safety manual”. Fire and safety induction is now added as part of the initial induction process of all teachers. The details of the fire evacuation and safety manual is being shared during the teacher induction</t>
  </si>
  <si>
    <t>The list of trained fire fighters, fire wardens and trained first aiders to be displayed/circulated with all the staff and the students to be made aware of the same in case of emergencies to ensure safety at the campus</t>
  </si>
  <si>
    <t xml:space="preserve">The list of trained fire fighters, fire wardens and trained first aiders has been circulated with all the staff . MARCOM department has been directly to push these details through DSS. Scheduled mails are planned to be sent before the planned fire drills and also on a regular basis to all the staff. </t>
  </si>
  <si>
    <t>The safety and emergency related awareness are not created among all the staff in the campus</t>
  </si>
  <si>
    <t>Mail has been circulated and document on ERP uploaded on myGIIS. A briefing was conducted on 30th Mar to all stake holders.All staff (Academic &amp; Non Academic) briefed on 30th Mar.Scheduled mails to be sent before the planned Fire Drills. MARCOM department has been advised to create a DSS on safety during emergency</t>
  </si>
  <si>
    <t>The Proxy Register can be shared with all academic staff through the official
communication channel (Google drive/myGIIS)</t>
  </si>
  <si>
    <t xml:space="preserve">The Proxy department shared the drive link with all the academic staff at East Coast Campus. There was a mail sent to all academic staff by the Proxy Team with the drive details. The drive will be used for all Proxy related updates for the whole academic </t>
  </si>
  <si>
    <t>The Daily Work Performa and the Notebook checking record sheet is not being maintained by all segments/levels on regular basis as mentioned in the process manual (Reference: GIIS-ACA-04 Class Lesson Conduct Audit)</t>
  </si>
  <si>
    <t>Few of the academic processes have changes and has been updated. These need to be reflected in the IMS Process Manual</t>
  </si>
  <si>
    <t>There are few changes in the process of Teacher Recruitment and Performance Monitoring. These need to be updated in the IMS Process Manual</t>
  </si>
  <si>
    <t>The finance approval limit for petty cash reimbursements not very clear. A coherent policy on the different limits and the necessary approvals required for the same need to be defined</t>
  </si>
  <si>
    <t>The Stock Register is not being updated and there is no process of reconciliation of physical inventory and the stock register inventory at present</t>
  </si>
  <si>
    <t>The stock register is updated in the bookshop for books and uniforms. However, for all other items, this is capitalised on our Financial System, ACCPAC. As a process for tagging asset capture, this is being implemented in the new LMS. There are regular checks and reconciliation of all the stock at the bookshop. The other inventory are also managed through ACCPAC for accounting purposes. The asset capture and tagging is embedded into the new LMS and will be monitored through the LMS</t>
  </si>
  <si>
    <t>The action plans on the outcomes of staff survey and the progress on the same are not evident/recorded</t>
  </si>
  <si>
    <t>The action plans on the outcomes of staff survey has been recorded and discussed with HR head. Based on the action plans, discussions, trainings and activities have been planned and executed as per plan. There will be more engagement activities planned with the employees on a regular basis</t>
  </si>
  <si>
    <t>The needs and expectations document could include staff as a stakeholder.</t>
  </si>
  <si>
    <t>Although the auditees appeared to have knowledge of the risks associated with their respective functions, it may be beneficial for the team to conduct their own risk assessment and document controls.</t>
  </si>
  <si>
    <t>Organizational Health and Safety training records were not evident</t>
  </si>
  <si>
    <t>Though first aid training is conducted for all staff, records are not evident.</t>
  </si>
  <si>
    <t>Although auditees have confirmed that fire mock drill was conducted last year however records are not evident.</t>
  </si>
  <si>
    <t>Vendor evaluation records are not available for last year</t>
  </si>
  <si>
    <t>There was no documented evidence of medicines expiry date available at infirmary, also it was observed that Prickly heat powder available in infirmary was expired in Jan’23 and not disposed.</t>
  </si>
  <si>
    <t>Fire extinguisher is not available in Store room (on the ground floor under staircase) where cleaning and other flammable material is stored.</t>
  </si>
  <si>
    <t>The presence of broken furniture in certain areas such as corridors and at the ground may pose a risk to students.</t>
  </si>
  <si>
    <t>Annual medical check-up including an eye examination for drivers was not evident</t>
  </si>
  <si>
    <t>It would be beneficial to mark an assembly point to provide clear guidance for individuals in case of an emergency.</t>
  </si>
  <si>
    <t>Admissions Team was unaware about IMS manuals available on MyGIIS.</t>
  </si>
  <si>
    <t>SWOT analysis can include strengths like new labs, theatre club at campus, parental involvement in kaizen and sustainability activities carried out by team.</t>
  </si>
  <si>
    <t>Though there are regular cleaning and sanitization activities are conducted at infirmary, campus nurse can look into record the activities.</t>
  </si>
  <si>
    <t>Smoke detector test is conducted manually however documented evidence was unavailable.</t>
  </si>
  <si>
    <t>Few chemicals which are currently available at the Biology and Chemistry lab does not have any validity or expiry date mentioned (E.g. Ammonia solution, Barium Chloride)</t>
  </si>
  <si>
    <t>It was observed that one chemical solution (Ammonia Solution) which was stored in the chemistry lab had already expired in 2020</t>
  </si>
  <si>
    <t>The IT equipment allotment form had some fields which were incomplete (e.g. joining date and employee ID)</t>
  </si>
  <si>
    <t>During school hours one student had boarded the bus without prior intimation. Incident report of this was not evident</t>
  </si>
  <si>
    <t>Leadership mentioned that during management meetings the action plans are discussed however this was not evident e.g. PSAT OFI</t>
  </si>
  <si>
    <t>OFi</t>
  </si>
  <si>
    <t>The division panel with blinds/partition for patient care is not evident as mentioned in the Risks &amp; Opportunities tracker (point no. 14).</t>
  </si>
  <si>
    <t>The campus can inspect the blind spots and look into having sufficient CCTV cameras in these areas (eg., Library, Admin Room, Conference Room etc.,)</t>
  </si>
  <si>
    <t>It was noticed during the audit that the Dettol antiseptic bottle kept at the infirmary medical box had expired (Expiry date - Nov 2022)</t>
  </si>
  <si>
    <t xml:space="preserve">Old Dettol bottle is replaced. Dettol bottle was disposed as per policy. Campus nurse was strictly instructed to dispose all expired medicines including Dettol bottle using the hospital which we have tie-up. Fortnight checks will be performed to ensure expired medicines are disposed of in time. </t>
  </si>
  <si>
    <t xml:space="preserve">There were seats in torn state with broken handles and few nails protruding noticed during the inspection of school buses ending 9457 and 9453 </t>
  </si>
  <si>
    <t>The repair work is done and handles are repaired. Regular maintenance as per SOP/schedule must be done without any excuse or delays for all buses</t>
  </si>
  <si>
    <t>The campus can look into having a wheelchair and a stretcher at the campus</t>
  </si>
  <si>
    <t>Wheelchair was ordered however it was not received. GIIS Balewadi has tie up with Jupitar hospital. In case of emergency, ambulance with stretcher is also provided by hospital on call. Wheelchair was procured</t>
  </si>
  <si>
    <t>The campus can look into having more fire extinguishers at the Library considering the area and the risk severity</t>
  </si>
  <si>
    <t>Extra fire extinguisher is placed in library. A review will be conducted quarterly to see if any blind spots exist and accordingly action will be taken to mitigate the risk</t>
  </si>
  <si>
    <t xml:space="preserve">A Training on audit awareness could be conducted for the campus team. Team members were not comfortable sharing additional information other than what was uploaded on the Drive (this doesn't give the auditor confidence that the audit objective has been met).  The documents needed for HR, Transport, and Admin audits were not readily available on the drive, causing delays. While audit evidences can be shown in physical or soft copy, the team insisted on uploading before showing it to the auditors and also keeping the audit confined to the conference room.  As part of ISO 19011:2018, the guidelines specify how auditors should use sampling methodologies. </t>
  </si>
  <si>
    <t>SO Awareness  session for campus is conducted on 22nd june'23. Each quarter the session will be conducted for all staff. Regular interactions and awareness session with entire team will result in understanding &amp; teamwork</t>
  </si>
  <si>
    <t>The recurrence of First Aid training to teachers and nannies can be looked into for revision</t>
  </si>
  <si>
    <t>The upcoming training session is on July 4 2023. Trainings are planned to be conducted twice in a year. Training will be conducted twice in a year and also whenever requested by leadership team.</t>
  </si>
  <si>
    <t>The basic health records of new staff are recorded and maintained at the clinic. The campus can look into maintaining the records for all the staff at the campus.</t>
  </si>
  <si>
    <t>All staff health records are updated. All Staff Health records will be updated at regular intervals.</t>
  </si>
  <si>
    <t>The first aid boxes could be placed at visible locations</t>
  </si>
  <si>
    <t>Location of first aid was changed to increase the increase the visibility. Hence forth the first aid box will be placed in open area. First aid box will be placed at suitable location</t>
  </si>
  <si>
    <t>The list of Grievance Committee members could be documented and signed by the SDO</t>
  </si>
  <si>
    <t xml:space="preserve">Grievance Management SOP was available with all the details including committee member's name. Missed to showcase during the Audit.  </t>
  </si>
  <si>
    <t>The Stock management at the campus including requisitions could be improved to avoid delays</t>
  </si>
  <si>
    <t>The records of feedback from parents who visited the campus were not evident. Records of the same could be maintained for analysis and continuous improvement</t>
  </si>
  <si>
    <t xml:space="preserve">Feedback is taken from the prospective parents visiting the campus. But the record was not saved in the audit records, so could not show during the audit. And missed to showcase the record. Feedback is taken from the prospective parents visiting the campus. But the record was not saved in the audit records, so could not show during the audit. And missed to showcase the record. Records will be maintained in the audit folder in advance. </t>
  </si>
  <si>
    <t>The campus can look into adding the date of joining in the withdrawal data which is extracted from myGIIS for analysis</t>
  </si>
  <si>
    <t xml:space="preserve">Date of Joining data was added in other reports. Henceforth will add it in the withdrawal report for better analysis. Date of joining tab is added in the withdrawal report. In future data will be added in withdrawal report for better analysis. </t>
  </si>
  <si>
    <t>The Principal / Supervisor's signature was missing in the Induction Form</t>
  </si>
  <si>
    <t>Signature taken from the seniors. In future the signatures will be maintained and recorded. In future the signatures will be taken immediately after the induction on the induction form.</t>
  </si>
  <si>
    <t>Few gaps were observed in the stock in and out records maintained by the procurement team. The campus can look into adding the previous months brought forward count in the stock register</t>
  </si>
  <si>
    <t>ISI 15652 Electrical Rubber Mat Below all Electrical Panels may be Ensured.</t>
  </si>
  <si>
    <t>CCD Catering Agreement &amp; FSSAI License may be ensured.</t>
  </si>
  <si>
    <t>Class Rooms Space for AC External Unit to be closed or maintained: is full of bird droppings &amp; eggs</t>
  </si>
  <si>
    <t>Emergency Exit Signages to be put up e.g., MPH at 4th Floor.</t>
  </si>
  <si>
    <t>Update Organizational Chart including Lab. Assistant, IT Etc.</t>
  </si>
  <si>
    <t>Transport Vehicle driver medical report &amp; colour blindness reports may be retained.</t>
  </si>
  <si>
    <t>Requests for specific teacher (from students / parents) may be investigated.</t>
  </si>
  <si>
    <t>Conflict of interest is determined by experience / familiarity for Q paper setting, invigilation, and paper checking. It may be formally recorded. The conflict is restricted to having their own children in the class, which may be expanded.</t>
  </si>
  <si>
    <t>Emergency preparedness checks is presently restricted to fire drills conducted by SCDF. It may also include other emergencies like medical emergency (which does not require evacuation or disturbing children)</t>
  </si>
  <si>
    <t>A formal risk assessment may be carried out for events which may include crowd management, traffic management, security, safety, waste generation etc.</t>
  </si>
  <si>
    <t>The QT9 software includes only auditor notes. Auditor is required to first develop Audit checklist which may be approved by GCEE. Auditor notes should include all checklist items to ensure that audit has been adequately completed</t>
  </si>
  <si>
    <t>HIRA and Legal register may be customized for each campus</t>
  </si>
  <si>
    <t>Tokyo - HK</t>
  </si>
  <si>
    <t>Documentation process of HIRA records for each campus and consolidation of the same. Maintain a consolidated campus wise HIRA document for all campuses of GIIS TOKYO with periodical updation. Training of operation department personnel to recording and maintaining the documets.</t>
  </si>
  <si>
    <t>Maintenance of facility is mainly under AMC with respective vendors. A visit register detailing plan and actuals as well as spares replaced may be developed</t>
  </si>
  <si>
    <t>IBDP includes projects to be taken by students. This can be considered as a service offering to commercial businesses and actual project experience be given to students</t>
  </si>
  <si>
    <t>We shall explore the possibility of commercial &amp; actual business project in CAS for the upcoming academic year. Discuss with companies in the industry and DP Coordinators for having a long-term commercial project possibility for IB Students projects. Make plan of commercializing the IBDP projects in the beginning of the academic year itself.</t>
  </si>
  <si>
    <t>FAQ may be developed based on helpdesk issues. What went right may also be analysed for “GOOD” feedback.</t>
  </si>
  <si>
    <t>The doors to library from Aomori University may be locked from school side to ensure no possible entry from Aomori school (intruder control)</t>
  </si>
  <si>
    <t>Tokyo - SSD</t>
  </si>
  <si>
    <t xml:space="preserve">For intruder entry we have trained all our staff how to respond and have kept equipment near the gate to control the situation. Operations team have planned meetings with Aomori university for optimizing the shared school facility and property. Japan being one of the safest countries we have taken measures for intruder control in our school. </t>
  </si>
  <si>
    <t>Formal training may be provided to admissions team to identify cases of special needs. A counsellor is approached only if admission teams have some doubt about the potential student.</t>
  </si>
  <si>
    <t>The campus is at higher price point for GMP, compared to other international schools. USP may be identified and highlighted in operational procedures.</t>
  </si>
  <si>
    <t>The USPs are identified and the same is highlighted by  admission and marketing  - during marketing and promotional activities of school as well as broadcasted through various channels.
USP-  
*Only school in Tokyo offering 2 curricula 
*  Best value school in Tokyo
* Top Ranked CBSE school overseas
* 9 gems holistic approach for student development. The USPs are highlighted in school's website.
https://tokyo.globalindianschool.org/ Training to marketing and admission personnel to highlight USP of GMP to potential customers.</t>
  </si>
  <si>
    <t>Purchase department may consider % PRF where the delivery is later than expected date on PRF.</t>
  </si>
  <si>
    <t>Expected delivery date and technical specifications are not stated on P.O. and the same is considered based on quotation given by vendor. The P.O. may refer to supplier quote.</t>
  </si>
  <si>
    <t>School has considerable assets across various campuses. ISO 55001 Asset Management may be considered for system implementation and certification</t>
  </si>
  <si>
    <t>The school leadership has discussed the same and have decided to consider the project for future years. However, the process of assent management for each campus is carried out on a regular basis and will continue to follow the same. Will be discussed with central team of ISO certification and will be undertaken as per the guidance of central ISO Implementation team when decide to get the same implemented in all campuses.</t>
  </si>
  <si>
    <t>Harrods can look into removing the blood group field from the Admission Application Form as
parents are reluctant to share the same</t>
  </si>
  <si>
    <t>A template for admission rejection letters could be developed. This will help the campus to track the improvement for reapplication</t>
  </si>
  <si>
    <t>School collects certain documents during admission. However, this checklist can have a stringent quality check to ensure all important documents are collected</t>
  </si>
  <si>
    <t>The school can look into procuring a designated printer for the Examination room. The HR and Admissions department should look into maintaining confidentiality while printing sensitive documents</t>
  </si>
  <si>
    <t>Policy on data protection and disposal of obsolete confidential documents was not evident</t>
  </si>
  <si>
    <t>The Exam rooms with assessment papers were not locked. This might lead to noncompliance with the curriculum board and may cause the school to lose credibility in their assessment process</t>
  </si>
  <si>
    <t>Cleaning Supplies were not stored in a controlled access room. This could lead to a potential hazard for stakeholders</t>
  </si>
  <si>
    <t>C4</t>
  </si>
  <si>
    <t>First Aid Boxes does not mention the expiry dates. Regular checks on the first aid boxes by the Operations/nurse was not evident. Nurse could have a master list of all First Aid boxes with designated locations</t>
  </si>
  <si>
    <t>The Occupational Health and Safety Policy could be displayed at the campus. HR can look into adding an OHS module during induction</t>
  </si>
  <si>
    <t>Harrods can look into controlled disposal of chemicals in use</t>
  </si>
  <si>
    <t>Material Safety Data Sheet could be made available in labs and with cleaners</t>
  </si>
  <si>
    <t>Snacks delivered for students at 11 AM and consumed later was kept in non-refrigerated shelves. This could be a potential cause of food contamination</t>
  </si>
  <si>
    <t>The shower area in the washroom attached to the classroom was used for storing food containers. This could be a potential hazard for pest infestation</t>
  </si>
  <si>
    <t>The campus can look into tracking the pest control process which in place for better monitoring and documentation</t>
  </si>
  <si>
    <t>C2</t>
  </si>
  <si>
    <t>Overloading of electric power point can lead to potential hazards. Harrods can look into ensuring safety protocol and mitigation of potential risk.</t>
  </si>
  <si>
    <t>The visitor log with the security could capture the Identity details and phone numbers of visitors</t>
  </si>
  <si>
    <t>HR can look into ensuring all staff movement is recorded for in and out as this can lead to confusion during an emergency</t>
  </si>
  <si>
    <t>The Operations team could look into documenting the list of Fire Extinguishers with locations and types. The placement of Fire Extinguishes could also be looked into as it was found that many areas had multiple Fire Extinguishers close to each other</t>
  </si>
  <si>
    <t>Harrods can look into adding evacuation protocols for other disasters also apart from the Fire Evacuation drills conducted on regular basis. Also these evacuation protocols could be posted in the campus</t>
  </si>
  <si>
    <t>Fire alarms and power sockets were evident in strategic locations. However, all fire alarms and power sockets need to be encased with a casing to avoid any misuse by the students and also to avoid trip hazards</t>
  </si>
  <si>
    <t>The Operations Team can look into having an Incident report for operational mishaps</t>
  </si>
  <si>
    <t>The school can look into segregation of offer letters and to change sign-off roles for each segregated admission. This will avoid the delay in signing off the offer letters</t>
  </si>
  <si>
    <t>C3</t>
  </si>
  <si>
    <t>The approval signature and dates were found missing in some staff records (Ofentse Mokhane). Harrods could check these before filing away to avoid any disputes in the future</t>
  </si>
  <si>
    <t>An awareness session could be conducted for all vendors, suppliers and partners</t>
  </si>
  <si>
    <t>The Operations can look into having a Vendor satisfaction survey and evaluation on regular basis. Details and reasons for Inactive vendors could be added to the tracker</t>
  </si>
  <si>
    <t>Management Review Meeting to be scheduled to discuss and close any pending points of last External Audit</t>
  </si>
  <si>
    <t>Even though all the functions are conducting a risk analysis, it would be advisable to consolidate all into one document (Risk Register - HIRA)</t>
  </si>
  <si>
    <t>Overall Ageing Status</t>
  </si>
  <si>
    <t>Grouped Ageing (from Report Date)</t>
  </si>
  <si>
    <t>Closed</t>
  </si>
  <si>
    <t>Open</t>
  </si>
  <si>
    <t>Grand Total</t>
  </si>
  <si>
    <t>1 - 30</t>
  </si>
  <si>
    <t>31 - 60</t>
  </si>
  <si>
    <t>61 - 90</t>
  </si>
  <si>
    <t>91 - 120</t>
  </si>
  <si>
    <t>121 - 150</t>
  </si>
  <si>
    <t>151 - 180</t>
  </si>
  <si>
    <t>181 - 210</t>
  </si>
  <si>
    <t>211 - 240</t>
  </si>
  <si>
    <t>241 - 270</t>
  </si>
  <si>
    <t>271 - 300</t>
  </si>
  <si>
    <t>301 - 330</t>
  </si>
  <si>
    <t>331 - 360</t>
  </si>
  <si>
    <t>361 - 390</t>
  </si>
  <si>
    <t>391 - 420</t>
  </si>
  <si>
    <t>511 - 512</t>
  </si>
  <si>
    <t>Overall Deviation Ageing</t>
  </si>
  <si>
    <t>Grouped Deviation (against target closure date)</t>
  </si>
  <si>
    <t>-149 - -100</t>
  </si>
  <si>
    <t>-99 - -50</t>
  </si>
  <si>
    <t>-49 - 0</t>
  </si>
  <si>
    <t>1 - 50</t>
  </si>
  <si>
    <t>51 - 100</t>
  </si>
  <si>
    <t>101 - 150</t>
  </si>
  <si>
    <t>151 - 200</t>
  </si>
  <si>
    <t>201 - 250</t>
  </si>
  <si>
    <t>251 - 300</t>
  </si>
  <si>
    <t>301 - 350</t>
  </si>
  <si>
    <t>351 - 400</t>
  </si>
  <si>
    <t>Closure Status Brand-wise</t>
  </si>
  <si>
    <t>Overall Status</t>
  </si>
  <si>
    <t>Closed Total</t>
  </si>
  <si>
    <t>Open Total</t>
  </si>
  <si>
    <t>Overall Clause-wise analysis</t>
  </si>
  <si>
    <t>9001 Total</t>
  </si>
  <si>
    <t>21001 Total</t>
  </si>
  <si>
    <t>45001 Total</t>
  </si>
  <si>
    <t>Count of Campus</t>
  </si>
  <si>
    <t>TOTAL FINDINGS</t>
  </si>
  <si>
    <t>FINDINGS CLOSED</t>
  </si>
  <si>
    <t>FINDINGS OPEN</t>
  </si>
  <si>
    <t xml:space="preserve">Internal </t>
  </si>
  <si>
    <t>Total</t>
  </si>
  <si>
    <t>NC</t>
  </si>
  <si>
    <t>OBS</t>
  </si>
  <si>
    <t>Master</t>
  </si>
  <si>
    <t>PG</t>
  </si>
  <si>
    <t>EC</t>
  </si>
  <si>
    <t>AD</t>
  </si>
  <si>
    <t>TK</t>
  </si>
  <si>
    <t>AMD</t>
  </si>
  <si>
    <t>WF</t>
  </si>
  <si>
    <t>Campus wise open findings</t>
  </si>
  <si>
    <t>Count of Status</t>
  </si>
  <si>
    <t>Clause Name</t>
  </si>
  <si>
    <t xml:space="preserve"> Understanding the organization and its context</t>
  </si>
  <si>
    <t xml:space="preserve"> Needs &amp; Expectations of workers and other interested parties</t>
  </si>
  <si>
    <t xml:space="preserve"> Needs &amp; Expectations</t>
  </si>
  <si>
    <t>Understanding the needs and expectations of interested parties</t>
  </si>
  <si>
    <t xml:space="preserve"> Scope of OH&amp;S MS</t>
  </si>
  <si>
    <t xml:space="preserve"> Scope of QMS</t>
  </si>
  <si>
    <t xml:space="preserve"> Scope of EOMS</t>
  </si>
  <si>
    <t xml:space="preserve"> OH&amp;S MS &amp; Processes</t>
  </si>
  <si>
    <t xml:space="preserve"> QMS System &amp; Processes</t>
  </si>
  <si>
    <t>EOMS</t>
  </si>
  <si>
    <t xml:space="preserve"> Leadership &amp; Commitment</t>
  </si>
  <si>
    <t xml:space="preserve"> OH&amp;S Policy</t>
  </si>
  <si>
    <t xml:space="preserve"> General (Leadership)</t>
  </si>
  <si>
    <t xml:space="preserve"> Organizational Roles, Responsibilities, Authorities</t>
  </si>
  <si>
    <t xml:space="preserve"> Customer focus</t>
  </si>
  <si>
    <t>Focus on learners and other beneficiaries</t>
  </si>
  <si>
    <t xml:space="preserve"> Consultation and participation of workers</t>
  </si>
  <si>
    <t xml:space="preserve"> Policy</t>
  </si>
  <si>
    <t>5.1.3</t>
  </si>
  <si>
    <t>Additional requirements for special needs education</t>
  </si>
  <si>
    <t xml:space="preserve"> Actions to address risk &amp; opportunities</t>
  </si>
  <si>
    <t>5.2.1</t>
  </si>
  <si>
    <t xml:space="preserve"> Establishing quality policy</t>
  </si>
  <si>
    <t xml:space="preserve"> Hazard identification &amp; assessment of risks and opportunities</t>
  </si>
  <si>
    <t xml:space="preserve"> Communicating quality policy</t>
  </si>
  <si>
    <t>Developing the policy</t>
  </si>
  <si>
    <t xml:space="preserve"> Determination of legal and other requirements</t>
  </si>
  <si>
    <t xml:space="preserve"> Role, Responsibility, Authority</t>
  </si>
  <si>
    <t xml:space="preserve"> Communicating the  policy</t>
  </si>
  <si>
    <t xml:space="preserve"> Planning action to address OH&amp;S</t>
  </si>
  <si>
    <t xml:space="preserve"> Address risk &amp; opportunity</t>
  </si>
  <si>
    <t xml:space="preserve"> OH&amp;S objectives &amp; planning to achieve them</t>
  </si>
  <si>
    <t xml:space="preserve"> Quality objectives &amp; planning to achieve them</t>
  </si>
  <si>
    <t xml:space="preserve"> Actions to address risks &amp; opportunities</t>
  </si>
  <si>
    <t>6.2.1</t>
  </si>
  <si>
    <t xml:space="preserve"> OH&amp;S Objectives established</t>
  </si>
  <si>
    <t xml:space="preserve"> Planning of changes</t>
  </si>
  <si>
    <t>Educational organization objectives &amp; planning to achieve them</t>
  </si>
  <si>
    <t>6.2.2</t>
  </si>
  <si>
    <t xml:space="preserve"> Planning to achieve OH&amp;S objectives</t>
  </si>
  <si>
    <t xml:space="preserve"> Resources</t>
  </si>
  <si>
    <t>7.1.1</t>
  </si>
  <si>
    <t xml:space="preserve"> General (Support)</t>
  </si>
  <si>
    <t xml:space="preserve"> Competence</t>
  </si>
  <si>
    <t xml:space="preserve"> People</t>
  </si>
  <si>
    <t xml:space="preserve"> Awareness</t>
  </si>
  <si>
    <t xml:space="preserve"> Infrastructure</t>
  </si>
  <si>
    <t>Human Resources</t>
  </si>
  <si>
    <t xml:space="preserve"> Communication</t>
  </si>
  <si>
    <t xml:space="preserve"> Environment for Operating Processes</t>
  </si>
  <si>
    <t>Facilities</t>
  </si>
  <si>
    <t xml:space="preserve"> Internal Communication</t>
  </si>
  <si>
    <t xml:space="preserve"> Monitoring &amp; measuring resources</t>
  </si>
  <si>
    <t xml:space="preserve"> Environment for the Operation of Educational Processes</t>
  </si>
  <si>
    <t xml:space="preserve"> External Communicaiton</t>
  </si>
  <si>
    <t xml:space="preserve"> Organizational knowledge</t>
  </si>
  <si>
    <t xml:space="preserve"> Documented information</t>
  </si>
  <si>
    <t xml:space="preserve"> General (Documented Info)</t>
  </si>
  <si>
    <t xml:space="preserve"> Creating and updating</t>
  </si>
  <si>
    <t>7.2.1</t>
  </si>
  <si>
    <t>General (Competence)</t>
  </si>
  <si>
    <t xml:space="preserve"> Control of documented information</t>
  </si>
  <si>
    <t>Additional requirements for special needs education (Competence)</t>
  </si>
  <si>
    <t xml:space="preserve"> Operational planning and control</t>
  </si>
  <si>
    <t xml:space="preserve"> Eliminating Hazards and reducing OH&amp;S risks</t>
  </si>
  <si>
    <t>8.1.3</t>
  </si>
  <si>
    <t xml:space="preserve"> Management of change</t>
  </si>
  <si>
    <t>7.4.1</t>
  </si>
  <si>
    <t>General (Communication)</t>
  </si>
  <si>
    <t xml:space="preserve"> Procurement</t>
  </si>
  <si>
    <t>Communication purposes</t>
  </si>
  <si>
    <t xml:space="preserve"> Emergency preparedness and response</t>
  </si>
  <si>
    <t xml:space="preserve"> Requirements for products and services</t>
  </si>
  <si>
    <t>Communication arrangements</t>
  </si>
  <si>
    <t xml:space="preserve"> Monitoring, measurement, analysis &amp; performance evaluation</t>
  </si>
  <si>
    <t xml:space="preserve"> Customer communication</t>
  </si>
  <si>
    <t xml:space="preserve"> General (Performance Evaluation)</t>
  </si>
  <si>
    <t xml:space="preserve"> Determining requirements for products &amp; services</t>
  </si>
  <si>
    <t xml:space="preserve"> Evaluation of Complaince</t>
  </si>
  <si>
    <t xml:space="preserve"> Review of requirements for products &amp; services</t>
  </si>
  <si>
    <t xml:space="preserve"> Internal audit</t>
  </si>
  <si>
    <t xml:space="preserve"> Changes to requirements for products &amp; services</t>
  </si>
  <si>
    <t>9.2.2</t>
  </si>
  <si>
    <t xml:space="preserve"> Internal Audit programme</t>
  </si>
  <si>
    <t xml:space="preserve"> Design &amp; development of products &amp; services</t>
  </si>
  <si>
    <t xml:space="preserve"> Management review</t>
  </si>
  <si>
    <t>8.3.1</t>
  </si>
  <si>
    <t xml:space="preserve"> General (Design &amp; Development)</t>
  </si>
  <si>
    <t xml:space="preserve"> Requirements for educational products and services</t>
  </si>
  <si>
    <t xml:space="preserve"> General (Improvement)</t>
  </si>
  <si>
    <t xml:space="preserve"> Design &amp; development planning</t>
  </si>
  <si>
    <t xml:space="preserve"> Determining requirements for educational products &amp; services</t>
  </si>
  <si>
    <t xml:space="preserve"> Incident, nonconformity &amp; corrective action</t>
  </si>
  <si>
    <t xml:space="preserve"> Design &amp; development inputs</t>
  </si>
  <si>
    <t>Communicating requirements for educational products &amp; services</t>
  </si>
  <si>
    <t xml:space="preserve"> Continual improvement</t>
  </si>
  <si>
    <t xml:space="preserve"> Design &amp; development controls</t>
  </si>
  <si>
    <t xml:space="preserve"> Changes to requirements for educational products &amp; services</t>
  </si>
  <si>
    <t xml:space="preserve"> Design &amp; development outputs</t>
  </si>
  <si>
    <t xml:space="preserve"> Design &amp; development of educational products &amp; services</t>
  </si>
  <si>
    <t>8.3.6</t>
  </si>
  <si>
    <t xml:space="preserve"> Design &amp; development changes</t>
  </si>
  <si>
    <t xml:space="preserve"> Control of external processes, products &amp; services</t>
  </si>
  <si>
    <t xml:space="preserve"> General (External Processes)</t>
  </si>
  <si>
    <t xml:space="preserve"> Type &amp; extent of control</t>
  </si>
  <si>
    <t xml:space="preserve"> Information for external provide</t>
  </si>
  <si>
    <t xml:space="preserve"> Production &amp; service provision</t>
  </si>
  <si>
    <t xml:space="preserve"> Control of production &amp;  service provision</t>
  </si>
  <si>
    <t xml:space="preserve"> Identification &amp; traceability</t>
  </si>
  <si>
    <t xml:space="preserve"> Property belonging to customers or external providers</t>
  </si>
  <si>
    <t xml:space="preserve"> Preservation</t>
  </si>
  <si>
    <t xml:space="preserve"> Post-delivery activities</t>
  </si>
  <si>
    <t>Delivery of educational products and services</t>
  </si>
  <si>
    <t xml:space="preserve"> Control of changes</t>
  </si>
  <si>
    <t xml:space="preserve"> Control of delivery of educational products and services </t>
  </si>
  <si>
    <t xml:space="preserve"> Release of products and services</t>
  </si>
  <si>
    <t xml:space="preserve"> Control of nonconforming outputs</t>
  </si>
  <si>
    <t xml:space="preserve"> Property belonging to interested parties</t>
  </si>
  <si>
    <t xml:space="preserve"> Monitoring, measurement, analysis &amp; evaluation</t>
  </si>
  <si>
    <t>Protection and transperancy of leaners' data</t>
  </si>
  <si>
    <t xml:space="preserve"> Customer satisfaction</t>
  </si>
  <si>
    <t xml:space="preserve"> Control of changes in educational products and services</t>
  </si>
  <si>
    <t xml:space="preserve"> Analysis &amp; evaluation</t>
  </si>
  <si>
    <t xml:space="preserve"> Release of educational products and services</t>
  </si>
  <si>
    <t xml:space="preserve"> Control of educational nonconforming outputs</t>
  </si>
  <si>
    <t>9.3.1</t>
  </si>
  <si>
    <t xml:space="preserve"> General (Management Review)</t>
  </si>
  <si>
    <t xml:space="preserve"> Management review inputs</t>
  </si>
  <si>
    <t>Satisfaction of learners, other beneficiaries and staff</t>
  </si>
  <si>
    <t>9.3.3</t>
  </si>
  <si>
    <t xml:space="preserve"> Management review outputs</t>
  </si>
  <si>
    <t>Other monitoring and measurement needs</t>
  </si>
  <si>
    <t>Methods for monitoring, measurement, analysis and evaluation</t>
  </si>
  <si>
    <t xml:space="preserve"> Nonconformity &amp; corrective action</t>
  </si>
  <si>
    <t>Analysis and evaluation</t>
  </si>
  <si>
    <t>Improvement</t>
  </si>
  <si>
    <t>Continual Improvement</t>
  </si>
  <si>
    <t>Opportunities for Improvement</t>
  </si>
  <si>
    <t>Certificate Number</t>
  </si>
  <si>
    <t>Current Expiry Date</t>
  </si>
  <si>
    <t>ISO 9001:2015</t>
  </si>
  <si>
    <t>17826-Q15-001</t>
  </si>
  <si>
    <t>ISO 45001:2018</t>
  </si>
  <si>
    <t>17826-OHS-001</t>
  </si>
  <si>
    <t>ISO 21001:2018</t>
  </si>
  <si>
    <t>17826-EOMS-001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</si>
</sst>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4809]d/m/yyyy"/>
    <numFmt numFmtId="165" formatCode="dd/mm/yyyy"/>
  </numFmts>
  <fonts count="16">
    <font>
      <sz val="12.0"/>
      <color theme="1"/>
      <name val="Calibri"/>
      <scheme val="minor"/>
    </font>
    <font>
      <b/>
      <sz val="10.0"/>
      <color theme="1"/>
      <name val="Calibri"/>
    </font>
    <font>
      <sz val="10.0"/>
      <color theme="1"/>
      <name val="Calibri"/>
    </font>
    <font>
      <sz val="12.0"/>
      <color theme="1"/>
      <name val="Calibri"/>
    </font>
    <font>
      <sz val="10.0"/>
      <color rgb="FF2F3941"/>
      <name val="Calibri"/>
    </font>
    <font>
      <sz val="10.0"/>
      <color rgb="FF2B2E2F"/>
      <name val="Lucida Sans"/>
    </font>
    <font>
      <sz val="10.0"/>
      <color rgb="FF333333"/>
      <name val="Calibri"/>
    </font>
    <font>
      <sz val="10.0"/>
      <color rgb="FF000000"/>
      <name val="Calibri"/>
    </font>
    <font>
      <sz val="11.0"/>
      <color rgb="FF000000"/>
      <name val="Calibri"/>
    </font>
    <font>
      <sz val="9.0"/>
      <color rgb="FF1F1F1F"/>
      <name val="&quot;Google Sans&quot;"/>
    </font>
    <font>
      <color theme="1"/>
      <name val="Calibri"/>
      <scheme val="minor"/>
    </font>
    <font>
      <b/>
      <sz val="12.0"/>
      <color theme="1"/>
      <name val="Calibri"/>
    </font>
    <font/>
    <font>
      <b/>
      <sz val="11.0"/>
      <color theme="1"/>
      <name val="Calibri"/>
    </font>
    <font>
      <b/>
      <sz val="11.0"/>
      <color rgb="FF000000"/>
      <name val="Calibri"/>
    </font>
    <font>
      <sz val="11.0"/>
      <color theme="1"/>
      <name val="Calibri"/>
    </font>
  </fonts>
  <fills count="10">
    <fill>
      <patternFill patternType="none"/>
    </fill>
    <fill>
      <patternFill patternType="lightGray"/>
    </fill>
    <fill>
      <patternFill patternType="solid">
        <fgColor theme="1"/>
        <bgColor theme="1"/>
      </patternFill>
    </fill>
    <fill>
      <patternFill patternType="solid">
        <fgColor rgb="FFD8D8D8"/>
        <bgColor rgb="FFD8D8D8"/>
      </patternFill>
    </fill>
    <fill>
      <patternFill patternType="solid">
        <fgColor rgb="FFFF0000"/>
        <bgColor rgb="FFFF0000"/>
      </patternFill>
    </fill>
    <fill>
      <patternFill patternType="solid">
        <fgColor rgb="FFD9E2F3"/>
        <bgColor rgb="FFD9E2F3"/>
      </patternFill>
    </fill>
    <fill>
      <patternFill patternType="solid">
        <fgColor rgb="FFFFFF00"/>
        <bgColor rgb="FFFFFF00"/>
      </patternFill>
    </fill>
    <fill>
      <patternFill patternType="solid">
        <fgColor rgb="FFBDD6EE"/>
        <bgColor rgb="FFBDD6EE"/>
      </patternFill>
    </fill>
    <fill>
      <patternFill patternType="solid">
        <fgColor rgb="FFFFE598"/>
        <bgColor rgb="FFFFE598"/>
      </patternFill>
    </fill>
    <fill>
      <patternFill patternType="solid">
        <fgColor rgb="FFB4C6E7"/>
        <bgColor rgb="FFB4C6E7"/>
      </patternFill>
    </fill>
  </fills>
  <borders count="23">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left style="thin">
        <color rgb="FF000000"/>
      </left>
      <right style="thin">
        <color rgb="FF000000"/>
      </right>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horizontal="center"/>
    </xf>
    <xf borderId="1" fillId="2" fontId="1" numFmtId="0" xfId="0" applyAlignment="1" applyBorder="1" applyFont="1">
      <alignment horizontal="center" shrinkToFit="0" wrapText="1"/>
    </xf>
    <xf borderId="1" fillId="2" fontId="1" numFmtId="164" xfId="0" applyAlignment="1" applyBorder="1" applyFont="1" applyNumberFormat="1">
      <alignment horizontal="center" shrinkToFit="0" wrapText="1"/>
    </xf>
    <xf borderId="1" fillId="2" fontId="1" numFmtId="165" xfId="0" applyAlignment="1" applyBorder="1" applyFont="1" applyNumberFormat="1">
      <alignment horizontal="center" shrinkToFit="0" wrapText="1"/>
    </xf>
    <xf borderId="1" fillId="3" fontId="2" numFmtId="0" xfId="0" applyAlignment="1" applyBorder="1" applyFill="1" applyFont="1">
      <alignment horizontal="center"/>
    </xf>
    <xf borderId="1" fillId="3" fontId="2" numFmtId="0" xfId="0" applyAlignment="1" applyBorder="1" applyFont="1">
      <alignment horizontal="left" shrinkToFit="0" wrapText="1"/>
    </xf>
    <xf borderId="1" fillId="3" fontId="2" numFmtId="0" xfId="0" applyAlignment="1" applyBorder="1" applyFont="1">
      <alignment horizontal="center" shrinkToFit="0" wrapText="1"/>
    </xf>
    <xf borderId="1" fillId="3" fontId="2" numFmtId="164" xfId="0" applyAlignment="1" applyBorder="1" applyFont="1" applyNumberFormat="1">
      <alignment horizontal="center" shrinkToFit="0" wrapText="1"/>
    </xf>
    <xf borderId="1" fillId="4" fontId="2" numFmtId="0" xfId="0" applyAlignment="1" applyBorder="1" applyFill="1" applyFont="1">
      <alignment horizontal="center" shrinkToFit="0" wrapText="1"/>
    </xf>
    <xf borderId="1" fillId="3" fontId="2" numFmtId="1" xfId="0" applyAlignment="1" applyBorder="1" applyFont="1" applyNumberFormat="1">
      <alignment horizontal="center"/>
    </xf>
    <xf borderId="1" fillId="3" fontId="3" numFmtId="0" xfId="0" applyAlignment="1" applyBorder="1" applyFont="1">
      <alignment horizontal="center"/>
    </xf>
    <xf borderId="1" fillId="3" fontId="2" numFmtId="165" xfId="0" applyAlignment="1" applyBorder="1" applyFont="1" applyNumberFormat="1">
      <alignment horizontal="center"/>
    </xf>
    <xf borderId="1" fillId="5" fontId="2" numFmtId="0" xfId="0" applyAlignment="1" applyBorder="1" applyFill="1" applyFont="1">
      <alignment horizontal="center"/>
    </xf>
    <xf borderId="1" fillId="5" fontId="2" numFmtId="0" xfId="0" applyAlignment="1" applyBorder="1" applyFont="1">
      <alignment horizontal="left" shrinkToFit="0" wrapText="1"/>
    </xf>
    <xf borderId="1" fillId="5" fontId="2" numFmtId="0" xfId="0" applyAlignment="1" applyBorder="1" applyFont="1">
      <alignment horizontal="center" shrinkToFit="0" wrapText="1"/>
    </xf>
    <xf borderId="1" fillId="5" fontId="2" numFmtId="164" xfId="0" applyAlignment="1" applyBorder="1" applyFont="1" applyNumberFormat="1">
      <alignment horizontal="center" shrinkToFit="0" wrapText="1"/>
    </xf>
    <xf borderId="1" fillId="5" fontId="2" numFmtId="1" xfId="0" applyAlignment="1" applyBorder="1" applyFont="1" applyNumberFormat="1">
      <alignment horizontal="center"/>
    </xf>
    <xf borderId="1" fillId="5" fontId="3" numFmtId="0" xfId="0" applyAlignment="1" applyBorder="1" applyFont="1">
      <alignment horizontal="center"/>
    </xf>
    <xf borderId="1" fillId="5" fontId="2" numFmtId="165" xfId="0" applyAlignment="1" applyBorder="1" applyFont="1" applyNumberFormat="1">
      <alignment horizontal="center"/>
    </xf>
    <xf borderId="1" fillId="6" fontId="2" numFmtId="0" xfId="0" applyAlignment="1" applyBorder="1" applyFill="1" applyFont="1">
      <alignment horizontal="center" shrinkToFit="0" wrapText="1"/>
    </xf>
    <xf borderId="1" fillId="3" fontId="4" numFmtId="0" xfId="0" applyAlignment="1" applyBorder="1" applyFont="1">
      <alignment horizontal="left"/>
    </xf>
    <xf borderId="1" fillId="5" fontId="4" numFmtId="0" xfId="0" applyAlignment="1" applyBorder="1" applyFont="1">
      <alignment horizontal="left"/>
    </xf>
    <xf borderId="1" fillId="3" fontId="4" numFmtId="0" xfId="0" applyAlignment="1" applyBorder="1" applyFont="1">
      <alignment horizontal="left" shrinkToFit="0" wrapText="1"/>
    </xf>
    <xf borderId="1" fillId="3" fontId="5" numFmtId="0" xfId="0" applyAlignment="1" applyBorder="1" applyFont="1">
      <alignment horizontal="left" shrinkToFit="0" wrapText="1"/>
    </xf>
    <xf borderId="1" fillId="5" fontId="6" numFmtId="0" xfId="0" applyAlignment="1" applyBorder="1" applyFont="1">
      <alignment horizontal="left" shrinkToFit="0" wrapText="1"/>
    </xf>
    <xf borderId="1" fillId="3" fontId="6" numFmtId="0" xfId="0" applyAlignment="1" applyBorder="1" applyFont="1">
      <alignment horizontal="left" shrinkToFit="0" wrapText="1"/>
    </xf>
    <xf borderId="1" fillId="5" fontId="7" numFmtId="0" xfId="0" applyAlignment="1" applyBorder="1" applyFont="1">
      <alignment horizontal="left"/>
    </xf>
    <xf borderId="1" fillId="3" fontId="7" numFmtId="0" xfId="0" applyAlignment="1" applyBorder="1" applyFont="1">
      <alignment horizontal="left"/>
    </xf>
    <xf borderId="1" fillId="3" fontId="7" numFmtId="0" xfId="0" applyAlignment="1" applyBorder="1" applyFont="1">
      <alignment horizontal="left" shrinkToFit="0" wrapText="1"/>
    </xf>
    <xf borderId="1" fillId="5" fontId="7" numFmtId="0" xfId="0" applyAlignment="1" applyBorder="1" applyFont="1">
      <alignment horizontal="left" shrinkToFit="0" wrapText="1"/>
    </xf>
    <xf borderId="1" fillId="3" fontId="2" numFmtId="165" xfId="0" applyAlignment="1" applyBorder="1" applyFont="1" applyNumberFormat="1">
      <alignment horizontal="center" shrinkToFit="0" wrapText="1"/>
    </xf>
    <xf borderId="1" fillId="5" fontId="2" numFmtId="49" xfId="0" applyAlignment="1" applyBorder="1" applyFont="1" applyNumberFormat="1">
      <alignment horizontal="left" shrinkToFit="0" wrapText="1"/>
    </xf>
    <xf borderId="1" fillId="3" fontId="2" numFmtId="49" xfId="0" applyAlignment="1" applyBorder="1" applyFont="1" applyNumberFormat="1">
      <alignment horizontal="left" shrinkToFit="0" wrapText="1"/>
    </xf>
    <xf borderId="1" fillId="5" fontId="7" numFmtId="0" xfId="0" applyAlignment="1" applyBorder="1" applyFont="1">
      <alignment horizontal="center" shrinkToFit="0" wrapText="1"/>
    </xf>
    <xf borderId="1" fillId="3" fontId="7" numFmtId="0" xfId="0" applyAlignment="1" applyBorder="1" applyFont="1">
      <alignment horizontal="center" shrinkToFit="0" wrapText="1"/>
    </xf>
    <xf borderId="1" fillId="5" fontId="7" numFmtId="0" xfId="0" applyAlignment="1" applyBorder="1" applyFont="1">
      <alignment horizontal="center"/>
    </xf>
    <xf borderId="1" fillId="5" fontId="4" numFmtId="0" xfId="0" applyAlignment="1" applyBorder="1" applyFont="1">
      <alignment horizontal="left" shrinkToFit="0" wrapText="1"/>
    </xf>
    <xf borderId="1" fillId="5" fontId="2" numFmtId="165" xfId="0" applyAlignment="1" applyBorder="1" applyFont="1" applyNumberFormat="1">
      <alignment horizontal="center" shrinkToFit="0" wrapText="1"/>
    </xf>
    <xf borderId="1" fillId="3" fontId="2" numFmtId="0" xfId="0" applyAlignment="1" applyBorder="1" applyFont="1">
      <alignment horizontal="left"/>
    </xf>
    <xf borderId="1" fillId="5" fontId="2" numFmtId="0" xfId="0" applyAlignment="1" applyBorder="1" applyFont="1">
      <alignment horizontal="left"/>
    </xf>
    <xf borderId="1" fillId="3" fontId="7" numFmtId="165" xfId="0" applyAlignment="1" applyBorder="1" applyFont="1" applyNumberFormat="1">
      <alignment horizontal="center"/>
    </xf>
    <xf borderId="1" fillId="5" fontId="7" numFmtId="165" xfId="0" applyAlignment="1" applyBorder="1" applyFont="1" applyNumberFormat="1">
      <alignment horizontal="center"/>
    </xf>
    <xf borderId="1" fillId="3" fontId="8" numFmtId="0" xfId="0" applyAlignment="1" applyBorder="1" applyFont="1">
      <alignment horizontal="left"/>
    </xf>
    <xf borderId="1" fillId="3" fontId="2" numFmtId="165" xfId="0" applyAlignment="1" applyBorder="1" applyFont="1" applyNumberFormat="1">
      <alignment horizontal="left" shrinkToFit="0" wrapText="1"/>
    </xf>
    <xf borderId="1" fillId="5" fontId="2" numFmtId="165" xfId="0" applyAlignment="1" applyBorder="1" applyFont="1" applyNumberFormat="1">
      <alignment horizontal="left" shrinkToFit="0" wrapText="1"/>
    </xf>
    <xf borderId="0" fillId="4" fontId="9" numFmtId="0" xfId="0" applyAlignment="1" applyFont="1">
      <alignment readingOrder="0"/>
    </xf>
    <xf borderId="2" fillId="0" fontId="3" numFmtId="0" xfId="0" applyBorder="1" applyFont="1"/>
    <xf borderId="3" fillId="0" fontId="3" numFmtId="0" xfId="0" applyBorder="1" applyFont="1"/>
    <xf borderId="1" fillId="0" fontId="3" numFmtId="0" xfId="0" applyBorder="1" applyFont="1"/>
    <xf borderId="1" fillId="0" fontId="3" numFmtId="0" xfId="0" applyAlignment="1" applyBorder="1" applyFont="1">
      <alignment horizontal="left"/>
    </xf>
    <xf borderId="1" fillId="0" fontId="3" numFmtId="1" xfId="0" applyAlignment="1" applyBorder="1" applyFont="1" applyNumberFormat="1">
      <alignment horizontal="left"/>
    </xf>
    <xf borderId="0" fillId="0" fontId="10" numFmtId="0" xfId="0" applyFont="1"/>
    <xf borderId="4" fillId="0" fontId="3" numFmtId="0" xfId="0" applyBorder="1" applyFont="1"/>
    <xf borderId="5" fillId="0" fontId="3" numFmtId="0" xfId="0" applyBorder="1" applyFont="1"/>
    <xf borderId="1" fillId="0" fontId="3" numFmtId="164" xfId="0" applyBorder="1" applyFont="1" applyNumberFormat="1"/>
    <xf borderId="1" fillId="0" fontId="3" numFmtId="164" xfId="0" applyAlignment="1" applyBorder="1" applyFont="1" applyNumberFormat="1">
      <alignment horizontal="left"/>
    </xf>
    <xf borderId="6" fillId="0" fontId="3" numFmtId="0" xfId="0" applyBorder="1" applyFont="1"/>
    <xf borderId="7" fillId="0" fontId="3" numFmtId="0" xfId="0" applyBorder="1" applyFont="1"/>
    <xf borderId="8" fillId="7" fontId="11" numFmtId="0" xfId="0" applyBorder="1" applyFill="1" applyFont="1"/>
    <xf borderId="9" fillId="7" fontId="11" numFmtId="0" xfId="0" applyAlignment="1" applyBorder="1" applyFont="1">
      <alignment horizontal="center"/>
    </xf>
    <xf borderId="10" fillId="0" fontId="12" numFmtId="0" xfId="0" applyBorder="1" applyFont="1"/>
    <xf borderId="11" fillId="0" fontId="12" numFmtId="0" xfId="0" applyBorder="1" applyFont="1"/>
    <xf borderId="12" fillId="0" fontId="12" numFmtId="0" xfId="0" applyBorder="1" applyFont="1"/>
    <xf borderId="13" fillId="8" fontId="11" numFmtId="0" xfId="0" applyAlignment="1" applyBorder="1" applyFill="1" applyFont="1">
      <alignment horizontal="center"/>
    </xf>
    <xf borderId="1" fillId="8" fontId="11" numFmtId="0" xfId="0" applyAlignment="1" applyBorder="1" applyFont="1">
      <alignment horizontal="center"/>
    </xf>
    <xf borderId="1" fillId="8" fontId="11" numFmtId="0" xfId="0" applyAlignment="1" applyBorder="1" applyFont="1">
      <alignment horizontal="center" shrinkToFit="0" wrapText="1"/>
    </xf>
    <xf borderId="14" fillId="8" fontId="11" numFmtId="0" xfId="0" applyAlignment="1" applyBorder="1" applyFont="1">
      <alignment horizontal="center"/>
    </xf>
    <xf borderId="13" fillId="0" fontId="3" numFmtId="0" xfId="0" applyBorder="1" applyFont="1"/>
    <xf borderId="14" fillId="0" fontId="3" numFmtId="0" xfId="0" applyBorder="1" applyFont="1"/>
    <xf borderId="15" fillId="8" fontId="11" numFmtId="0" xfId="0" applyAlignment="1" applyBorder="1" applyFont="1">
      <alignment horizontal="center"/>
    </xf>
    <xf borderId="16" fillId="8" fontId="11" numFmtId="0" xfId="0" applyAlignment="1" applyBorder="1" applyFont="1">
      <alignment horizontal="right"/>
    </xf>
    <xf borderId="17" fillId="8" fontId="11" numFmtId="0" xfId="0" applyAlignment="1" applyBorder="1" applyFont="1">
      <alignment horizontal="right"/>
    </xf>
    <xf borderId="1" fillId="0" fontId="3" numFmtId="0" xfId="0" applyAlignment="1" applyBorder="1" applyFont="1">
      <alignment horizontal="center"/>
    </xf>
    <xf borderId="6" fillId="0" fontId="3" numFmtId="164" xfId="0" applyBorder="1" applyFont="1" applyNumberFormat="1"/>
    <xf borderId="18" fillId="0" fontId="3" numFmtId="0" xfId="0" applyAlignment="1" applyBorder="1" applyFont="1">
      <alignment horizontal="left"/>
    </xf>
    <xf borderId="19" fillId="0" fontId="3" numFmtId="0" xfId="0" applyBorder="1" applyFont="1"/>
    <xf borderId="18" fillId="0" fontId="3" numFmtId="164" xfId="0" applyAlignment="1" applyBorder="1" applyFont="1" applyNumberFormat="1">
      <alignment horizontal="left"/>
    </xf>
    <xf borderId="0" fillId="0" fontId="3" numFmtId="0" xfId="0" applyFont="1"/>
    <xf borderId="20" fillId="0" fontId="3" numFmtId="0" xfId="0" applyAlignment="1" applyBorder="1" applyFont="1">
      <alignment horizontal="left"/>
    </xf>
    <xf borderId="18" fillId="0" fontId="3" numFmtId="0" xfId="0" applyBorder="1" applyFont="1"/>
    <xf borderId="1" fillId="9" fontId="13" numFmtId="0" xfId="0" applyAlignment="1" applyBorder="1" applyFill="1" applyFont="1">
      <alignment horizontal="center"/>
    </xf>
    <xf borderId="4" fillId="0" fontId="3" numFmtId="0" xfId="0" applyAlignment="1" applyBorder="1" applyFont="1">
      <alignment horizontal="center" vertical="center"/>
    </xf>
    <xf borderId="21" fillId="0" fontId="3" numFmtId="0" xfId="0" applyAlignment="1" applyBorder="1" applyFont="1">
      <alignment horizontal="left" vertical="top"/>
    </xf>
    <xf borderId="4" fillId="0" fontId="3" numFmtId="0" xfId="0" applyAlignment="1" applyBorder="1" applyFont="1">
      <alignment horizontal="left" vertical="top"/>
    </xf>
    <xf borderId="22" fillId="0" fontId="3" numFmtId="0" xfId="0" applyAlignment="1" applyBorder="1" applyFont="1">
      <alignment horizontal="center" vertical="center"/>
    </xf>
    <xf borderId="2" fillId="0" fontId="3" numFmtId="0" xfId="0" applyAlignment="1" applyBorder="1" applyFont="1">
      <alignment horizontal="left" vertical="top"/>
    </xf>
    <xf borderId="22" fillId="0" fontId="3" numFmtId="0" xfId="0" applyAlignment="1" applyBorder="1" applyFont="1">
      <alignment horizontal="left" vertical="top"/>
    </xf>
    <xf borderId="18" fillId="0" fontId="3" numFmtId="0" xfId="0" applyAlignment="1" applyBorder="1" applyFont="1">
      <alignment horizontal="center" vertical="center"/>
    </xf>
    <xf borderId="20" fillId="0" fontId="3" numFmtId="0" xfId="0" applyAlignment="1" applyBorder="1" applyFont="1">
      <alignment horizontal="left" vertical="top"/>
    </xf>
    <xf borderId="18" fillId="0" fontId="3" numFmtId="0" xfId="0" applyAlignment="1" applyBorder="1" applyFont="1">
      <alignment horizontal="left" vertical="top"/>
    </xf>
    <xf borderId="1" fillId="7" fontId="14" numFmtId="0" xfId="0" applyAlignment="1" applyBorder="1" applyFont="1">
      <alignment horizontal="center" vertical="center"/>
    </xf>
    <xf borderId="1" fillId="0" fontId="15" numFmtId="0" xfId="0" applyAlignment="1" applyBorder="1" applyFont="1">
      <alignment horizontal="center" vertical="center"/>
    </xf>
    <xf borderId="1" fillId="0" fontId="15" numFmtId="15" xfId="0" applyAlignment="1" applyBorder="1" applyFont="1" applyNumberFormat="1">
      <alignment horizontal="center" vertical="center"/>
    </xf>
  </cellXfs>
  <cellStyles count="1">
    <cellStyle xfId="0" name="Normal" builtinId="0"/>
  </cellStyles>
  <dxfs count="3">
    <dxf>
      <font/>
      <fill>
        <patternFill patternType="solid">
          <fgColor rgb="FF92D050"/>
          <bgColor rgb="FF92D050"/>
        </patternFill>
      </fill>
      <border/>
    </dxf>
    <dxf>
      <font/>
      <fill>
        <patternFill patternType="solid">
          <fgColor rgb="FFFF0000"/>
          <bgColor rgb="FFFF0000"/>
        </patternFill>
      </fill>
      <border/>
    </dxf>
    <dxf>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1.xml"/><Relationship Id="rId14" Type="http://schemas.openxmlformats.org/officeDocument/2006/relationships/worksheet" Target="worksheets/sheet11.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 Id="rId5" Type="http://schemas.openxmlformats.org/officeDocument/2006/relationships/worksheet" Target="worksheets/sheet2.xml"/><Relationship Id="rId19" Type="http://customschemas.google.com/relationships/workbookmetadata" Target="metadata"/><Relationship Id="rId6" Type="http://schemas.openxmlformats.org/officeDocument/2006/relationships/worksheet" Target="worksheets/sheet3.xml"/><Relationship Id="rId18" Type="http://schemas.openxmlformats.org/officeDocument/2006/relationships/pivotCacheDefinition" Target="pivotCache/pivotCacheDefinition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Closed</c:v>
          </c:tx>
          <c:spPr>
            <a:solidFill>
              <a:schemeClr val="accent6"/>
            </a:solidFill>
            <a:ln cmpd="sng">
              <a:solidFill>
                <a:srgbClr val="000000"/>
              </a:solidFill>
            </a:ln>
          </c:spPr>
          <c:dLbls>
            <c:numFmt formatCode="General" sourceLinked="1"/>
            <c:txPr>
              <a:bodyPr/>
              <a:lstStyle/>
              <a:p>
                <a:pPr lvl="0">
                  <a:defRPr b="1" i="0" sz="900">
                    <a:solidFill>
                      <a:srgbClr val="000000"/>
                    </a:solidFill>
                    <a:latin typeface="+mn-lt"/>
                  </a:defRPr>
                </a:pPr>
              </a:p>
            </c:txPr>
            <c:showLegendKey val="0"/>
            <c:showVal val="1"/>
            <c:showCatName val="0"/>
            <c:showSerName val="0"/>
            <c:showPercent val="0"/>
            <c:showBubbleSize val="0"/>
          </c:dLbls>
          <c:cat>
            <c:strRef>
              <c:f>Ageing!$A$5:$A$20</c:f>
            </c:strRef>
          </c:cat>
          <c:val>
            <c:numRef>
              <c:f>Ageing!$B$5:$B$20</c:f>
              <c:numCache/>
            </c:numRef>
          </c:val>
        </c:ser>
        <c:ser>
          <c:idx val="1"/>
          <c:order val="1"/>
          <c:tx>
            <c:v>Open</c:v>
          </c:tx>
          <c:spPr>
            <a:solidFill>
              <a:schemeClr val="accent5"/>
            </a:solidFill>
            <a:ln cmpd="sng">
              <a:solidFill>
                <a:srgbClr val="000000"/>
              </a:solidFill>
            </a:ln>
          </c:spPr>
          <c:dLbls>
            <c:numFmt formatCode="General" sourceLinked="1"/>
            <c:txPr>
              <a:bodyPr/>
              <a:lstStyle/>
              <a:p>
                <a:pPr lvl="0">
                  <a:defRPr b="1" i="0" sz="900">
                    <a:solidFill>
                      <a:srgbClr val="000000"/>
                    </a:solidFill>
                    <a:latin typeface="+mn-lt"/>
                  </a:defRPr>
                </a:pPr>
              </a:p>
            </c:txPr>
            <c:showLegendKey val="0"/>
            <c:showVal val="1"/>
            <c:showCatName val="0"/>
            <c:showSerName val="0"/>
            <c:showPercent val="0"/>
            <c:showBubbleSize val="0"/>
          </c:dLbls>
          <c:cat>
            <c:strRef>
              <c:f>Ageing!$A$5:$A$20</c:f>
            </c:strRef>
          </c:cat>
          <c:val>
            <c:numRef>
              <c:f>Ageing!$C$5:$C$20</c:f>
              <c:numCache/>
            </c:numRef>
          </c:val>
        </c:ser>
        <c:axId val="1340482351"/>
        <c:axId val="1990439016"/>
      </c:barChart>
      <c:catAx>
        <c:axId val="13404823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chemeClr val="dk1"/>
                </a:solidFill>
                <a:latin typeface="+mn-lt"/>
              </a:defRPr>
            </a:pPr>
          </a:p>
        </c:txPr>
        <c:crossAx val="1990439016"/>
      </c:catAx>
      <c:valAx>
        <c:axId val="199043901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chemeClr val="dk1"/>
                </a:solidFill>
                <a:latin typeface="+mn-lt"/>
              </a:defRPr>
            </a:pPr>
          </a:p>
        </c:txPr>
        <c:crossAx val="1340482351"/>
      </c:valAx>
      <c:spPr>
        <a:solidFill>
          <a:schemeClr val="lt1"/>
        </a:solidFill>
      </c:spPr>
    </c:plotArea>
    <c:legend>
      <c:legendPos val="b"/>
      <c:overlay val="0"/>
      <c:txPr>
        <a:bodyPr/>
        <a:lstStyle/>
        <a:p>
          <a:pPr lvl="0">
            <a:defRPr b="0" i="0" sz="900">
              <a:solidFill>
                <a:schemeClr val="dk1"/>
              </a:solidFill>
              <a:latin typeface="+mn-lt"/>
            </a:defRPr>
          </a:pPr>
        </a:p>
      </c:txPr>
    </c:legend>
    <c:plotVisOnly val="1"/>
  </c:chart>
  <c:spPr>
    <a:solidFill>
      <a:schemeClr val="lt1"/>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Closed</c:v>
          </c:tx>
          <c:spPr>
            <a:solidFill>
              <a:schemeClr val="accent4"/>
            </a:solidFill>
            <a:ln cmpd="sng">
              <a:solidFill>
                <a:srgbClr val="000000"/>
              </a:solidFill>
            </a:ln>
          </c:spPr>
          <c:dLbls>
            <c:numFmt formatCode="General" sourceLinked="1"/>
            <c:txPr>
              <a:bodyPr/>
              <a:lstStyle/>
              <a:p>
                <a:pPr lvl="0">
                  <a:defRPr b="1" i="0" sz="900">
                    <a:solidFill>
                      <a:srgbClr val="000000"/>
                    </a:solidFill>
                    <a:latin typeface="+mn-lt"/>
                  </a:defRPr>
                </a:pPr>
              </a:p>
            </c:txPr>
            <c:showLegendKey val="0"/>
            <c:showVal val="1"/>
            <c:showCatName val="0"/>
            <c:showSerName val="0"/>
            <c:showPercent val="0"/>
            <c:showBubbleSize val="0"/>
          </c:dLbls>
          <c:cat>
            <c:strRef>
              <c:f>'Deviation-Ageing'!$A$3:$A$14</c:f>
            </c:strRef>
          </c:cat>
          <c:val>
            <c:numRef>
              <c:f>'Deviation-Ageing'!$B$3:$B$14</c:f>
              <c:numCache/>
            </c:numRef>
          </c:val>
        </c:ser>
        <c:ser>
          <c:idx val="1"/>
          <c:order val="1"/>
          <c:tx>
            <c:v>Open</c:v>
          </c:tx>
          <c:spPr>
            <a:solidFill>
              <a:schemeClr val="accent2"/>
            </a:solidFill>
            <a:ln cmpd="sng">
              <a:solidFill>
                <a:srgbClr val="000000"/>
              </a:solidFill>
            </a:ln>
          </c:spPr>
          <c:dLbls>
            <c:numFmt formatCode="General" sourceLinked="1"/>
            <c:txPr>
              <a:bodyPr/>
              <a:lstStyle/>
              <a:p>
                <a:pPr lvl="0">
                  <a:defRPr b="1" i="0" sz="900">
                    <a:solidFill>
                      <a:srgbClr val="000000"/>
                    </a:solidFill>
                    <a:latin typeface="+mn-lt"/>
                  </a:defRPr>
                </a:pPr>
              </a:p>
            </c:txPr>
            <c:showLegendKey val="0"/>
            <c:showVal val="1"/>
            <c:showCatName val="0"/>
            <c:showSerName val="0"/>
            <c:showPercent val="0"/>
            <c:showBubbleSize val="0"/>
          </c:dLbls>
          <c:cat>
            <c:strRef>
              <c:f>'Deviation-Ageing'!$A$3:$A$14</c:f>
            </c:strRef>
          </c:cat>
          <c:val>
            <c:numRef>
              <c:f>'Deviation-Ageing'!$C$3:$C$14</c:f>
              <c:numCache/>
            </c:numRef>
          </c:val>
        </c:ser>
        <c:axId val="1409095417"/>
        <c:axId val="335045141"/>
      </c:barChart>
      <c:catAx>
        <c:axId val="140909541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1" i="0" sz="900">
                <a:solidFill>
                  <a:schemeClr val="dk1"/>
                </a:solidFill>
                <a:latin typeface="+mn-lt"/>
              </a:defRPr>
            </a:pPr>
          </a:p>
        </c:txPr>
        <c:crossAx val="335045141"/>
      </c:catAx>
      <c:valAx>
        <c:axId val="33504514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1" i="0" sz="900">
                <a:solidFill>
                  <a:schemeClr val="dk1"/>
                </a:solidFill>
                <a:latin typeface="+mn-lt"/>
              </a:defRPr>
            </a:pPr>
          </a:p>
        </c:txPr>
        <c:crossAx val="1409095417"/>
      </c:valAx>
      <c:spPr>
        <a:solidFill>
          <a:schemeClr val="lt1"/>
        </a:solidFill>
      </c:spPr>
    </c:plotArea>
    <c:legend>
      <c:legendPos val="b"/>
      <c:overlay val="0"/>
      <c:txPr>
        <a:bodyPr/>
        <a:lstStyle/>
        <a:p>
          <a:pPr lvl="0">
            <a:defRPr b="1" i="0" sz="900">
              <a:solidFill>
                <a:schemeClr val="dk1"/>
              </a:solidFill>
              <a:latin typeface="+mn-lt"/>
            </a:defRPr>
          </a:pPr>
        </a:p>
      </c:txPr>
    </c:legend>
    <c:plotVisOnly val="1"/>
  </c:chart>
  <c:spPr>
    <a:solidFill>
      <a:schemeClr val="lt1"/>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888</xdr:row>
      <xdr:rowOff>0</xdr:rowOff>
    </xdr:from>
    <xdr:ext cx="18383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1214</xdr:row>
      <xdr:rowOff>0</xdr:rowOff>
    </xdr:from>
    <xdr:ext cx="18383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1143</xdr:row>
      <xdr:rowOff>0</xdr:rowOff>
    </xdr:from>
    <xdr:ext cx="1838325" cy="1619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85725</xdr:colOff>
      <xdr:row>0</xdr:row>
      <xdr:rowOff>85725</xdr:rowOff>
    </xdr:from>
    <xdr:ext cx="6229350" cy="4352925"/>
    <xdr:graphicFrame>
      <xdr:nvGraphicFramePr>
        <xdr:cNvPr id="268319177"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476250</xdr:colOff>
      <xdr:row>0</xdr:row>
      <xdr:rowOff>0</xdr:rowOff>
    </xdr:from>
    <xdr:ext cx="9458325" cy="4057650"/>
    <xdr:graphicFrame>
      <xdr:nvGraphicFramePr>
        <xdr:cNvPr id="125453644"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ineesridharan/Documents/GCEE%202023/Audit%20Tracker/Audit%20Tracking_HIA_17.08.23.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SO-reference"/>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368" sheet="GSF"/>
  </cacheSource>
  <cacheFields>
    <cacheField name="Sr 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sharedItems>
    </cacheField>
    <cacheField name=" Audit Finding" numFmtId="0">
      <sharedItems>
        <s v="Methods to assess the effectiveness of training of employees are not identified."/>
        <s v="Security of Library at HK campus is of concern. In the absence of lock to secure the room, there will be no control of books stock."/>
        <s v="New admissions throughout the year was affecting the teaching learning process in the class. (esp when a child with less English ability joins in mid year). Also demotion of students midway causes concerns to teachers."/>
        <s v="Annual academic goals were not evident in some of the departments but were quite evident in some departments."/>
        <s v="Exam Department can have question paper bank of all previous years(currently with Subject HODs).Question papers can be shared in google drive than IT 10 which is not safe."/>
        <s v="For process like sports day, examination, a successor was not evident who can be groomed and trained.(HK)"/>
        <s v="MyGIIS EPR are underutilized in many areas"/>
        <s v="ID cards for students are not updated. With 2 campuses and 3 different curriculum it can cause a concern to tracking the whereabouts of the child."/>
        <s v="No periodicals/Magazines in HK library. Only 1 in NK.&#10;"/>
        <s v="Attendance record, feedback records, evaluation of effectiveness of trainings not complete in training dept."/>
        <s v="Buddy -teacher concept will be good for new teachers and a demo class will be good on a day apart from orientation day for the same."/>
        <s v="Lack of clarity regarding leave policy, myGIIS leaves, RAMCO leave applying etc."/>
        <s v="Job description given at the time of joining of teachers will help them to target on KPIs."/>
        <s v="Competency Matrix can be made to ensure right person with qualification and experience are in the right job."/>
        <s v="There is no evidence of Principal’s approval on Curriculum Plan &amp; Lesson Plan."/>
        <s v="There is no evidence of MOM for curriculum planning "/>
        <s v="There is no evidence of communication on training requirements from department head."/>
        <s v="There is no evidence of evaluation record (Induction Checklist) of employee’s organizational knowledge"/>
        <s v="Standard format is not used to maintain record of IT Asset Inventory"/>
        <s v="PRF form is not having complete detail of the product requested"/>
        <s v="Vendor Pre-Evaluation Form is not filled"/>
        <s v="Approved Vendor list is not maintained in a standard format "/>
        <s v="Process, forms and templates are not available on server /common drive / internet (MyGIIS)"/>
        <s v="At campus of GIIS Balewadi, Pune, India, fire evacuation plans were not ready. With young students in campus, this may result in serious consequences"/>
        <s v="Fire extinguishers have expired labels. "/>
        <s v="Fire Safety evacuation plan is not displayed at the school premises of GIIS Balewadi, Pune, India."/>
        <s v="Fire drill records not available. Some teachers and staff mentioned fire drill was conducted in 2018-19. However, records were not found"/>
        <s v="Assembly Point in case of emergency has yet to be identified"/>
        <s v="Training for staff on the requirements of ISO 9001:2015 could be provided. "/>
        <s v="Quality Policy and objectives display and dissemination needs to be ensured"/>
        <s v="The old CIP plan of PROMISE and BSC not implemented as yet. The new CIP plan is yet to be implemented group-wide"/>
        <s v="Campus training records need to be maintained additionally, separately apart from those at HQ. This will allow campus to track individual training to KPIs"/>
        <s v="School Calendar 2019-20 to be updated on MYGIIS"/>
        <s v="While the basic processes for Academics are in place, it is not clear whether learning outcomes – segment-wise (grade-wise) has been communicated to the teachers"/>
        <s v="  It is not clear whether GMP is being implemented at this campus."/>
        <s v="SWOT analysis can be conducted department-wise as well as for the school as a whole. Risk &amp; Opportunity for Admission, Business Development may assist in aiding growth in student numbers"/>
        <s v="Awareness of CBSE requirements could be improved for general staff."/>
        <s v="Teachers’ monthly reports are not regularly prepared. Perhaps the school being new and change of Principal may have impacted. However, system could be made more robust to withstand change in future"/>
        <s v="Complaint handling is ad hoc. A systematic helpdesk or complaint handling system could be considered for implementation. This in turn would positively impact parent satisfaction and student numbers. Records need to be maintained for analysis"/>
        <s v="There is no evidence of Principal’s approval on Curriculum Plan."/>
        <s v="MOM to be maintained for all critical discussion. MOM for curriculum planning is missing"/>
        <s v="Question Paper Vetting Form is not in use"/>
        <s v="Answer Key is not created"/>
        <s v="Vendor Pre-Evaluation Form is not in use"/>
        <s v="Planned Preventive Maintenance Sheet is not created"/>
        <s v="Material Safety Data Sheet is not available in lab"/>
        <s v="There is no evidence of evaluation record (Induction Checklist) of employee’s (Academic &amp; Non-Academic) organizational knowledge"/>
        <s v="In Quality Manual, item 7.1.5 stated calibration not applicable for the equipment is used for school purpose and it is procured from authorised vendors. The measuring equipment is used for the standard 12 exam only new equipment is procured for that time."/>
        <s v="The management of softsopy documents and obsolete version document is under control by Quality Coordinator. Retention period for softcopies of obsolete Quality Manual could be more clearly described in Quality Records Master List. "/>
        <s v="Child Aarav Pratap Singh absent in October 2018. Parents email dated 28/8/2018 notify about child will be absent for a 6 weeks period but did not state dates clearly in email."/>
        <s v="The control of teaching PPT slides could be further reviewed to ensure there is consistency in teaching deliverables."/>
        <s v="Social Science class 8 exam papers are developed by teachers on 18/9/2018 and forward to HOD, who later forward softcopy to Exam department on 23/8/2018 for printing purpose. The files of exam papers could be further protected ."/>
        <s v="a.Suitable action plan base on periodic observation made on teachers could be further reviewed to ensure necessary skill or practices are attained.                                                                                                            "/>
        <s v="Job roles and responsibilities  defined and established for relief teacher and put on place for any short term teachers for upto 10 days"/>
        <s v="Boxes of new books sighted placed along the walk way and nearby there is drinking water booth. Inventory records, labelling and housekeeping of store could be further improved."/>
        <s v="Fire extinguisher sighted at location B-G-01 (nursery) expiry date 16/11/2018 (FM012008Z72243) while physical fire extinguisher expiry 25/7/19, Physics Lab expiry date 10/1/2020 (UB0220162Z36838) while physical fire extinguisher expiry on 11/1/2020 and Of"/>
        <s v="Evaluating performance of quality and delivery of supplied. Audit had trailed tracking of such assessment for Z Force Security Services &amp; Systems Sdn Bhd with result (Very Good), Dhesu Travel &amp; Tours Sdn Bhd (Good), Miners Pocket Books (Good), Koperai Dew"/>
        <s v="There seems to be a gap among staff members in the perception and awareness of KPIs relating to GIIS QMS. During the interview ,it was found that some HODs did not know about or show and explain the KPIs relating to the processes that they were responsibl"/>
        <s v=" The annual calendar is developed based on inputs from four sources – GIIS, KHDA, Dubai Schools Association and School’s internal requirements. a.     Justification for not considering any event / activity or deviating from the time frame may be documente"/>
        <s v=" SLA may be developed for security and housekeeping services."/>
        <s v="Maintenance data may be analyzed for TAT not met; repetitive failures; frequent failures &amp; spares inventory. "/>
        <s v=" Include in the induction training - GDPR / PDPA / equivalent law w.r.t. student personal data "/>
        <s v="Q paper may be evaluated for FOG index."/>
        <s v="Risks and opportunities identified:-During PEC classes, some of the children are not able to reach on time."/>
        <s v="Documents of exam paper-Hard Copy and E-copy maintained.Evidence-Question paper,design and answer key shared to parallel teachers and signatures taken on vetting-sheet. Risk of Evidence and Opportunity-has been identified and recorded in GIIS/F/MC/08-Answ"/>
        <s v="Lesson-plan-E copy and hardcopy maintained.Evidence-Civics grade X UNIT-2 Date:20-6-19 to 26-6-19. Topic-federalism,proper format followed.Risk of Evidence and Opportunity-Fornightly lesson plan,words were used for lesson-plan from 20-06-19 to 26-06-19."/>
        <s v="Teachers Observation-E copy and hardcopy maintained.Proper feedback is given.Around 10 obsevations per month are done.&#10;RISK OF EVIDENCE AND OPPORTUNITY-Obervations are done in random order."/>
        <s v=" External HDD for securing data."/>
        <s v="Installation of CCTV cameras around new building and mph,back entry gate."/>
        <s v="Approval of leave-First Verbal approval/mail and then apply on Ramco. In case of an emergency, inform to co-ordiantors and sir,before 7:30am. Then proxy incharges give proxy according to the time-table.&#10;RISK OF EVIDENCE AND OPPORTUNITY has been identified"/>
        <s v="PROXY- Hard copy as a file is maintained.&#10;RISK OF EVIDENCE AND OPPORTUNITY has been identified and recorded in GIIS/F/IMC/08. Teachers are not writing proxy given in the diary."/>
        <s v="Risks and opportunities evident-Introduction of option on my giis for payments for application for security fees refund."/>
        <s v="Student transfer intimation can be automated."/>
        <s v="Fire exit gates in both pre-primary and secondary block-need to be open all the time."/>
        <s v="Ch IV of Electricity rules-1956. Put up Safety Signage's on the Electrical Installations Provide Safety Equipment such as rubber mats / Wooden baton etc near electrical installation. Findings-Entire campus has concealed wiring. MSB's are in place to contr"/>
        <s v="Contract Labour (Regulation &amp; Abolition) Central Rules, 1971-Contract Labour License to be available. Findings-Housekeeping Agency is also SIS. There is no separate contract labour license though from SIS.(Annually)"/>
        <s v="Gujarat Fire Safety Rules 2009-&#10;(8) Report of Fire Inspection/ NOC&#10;(3) - Furnish Certicate of Fire Safety Equipment as per Schedule II in Form A.(6 months)&#10;Lack of sufficient nos. of FE's in entire campus. General norm is 1 Fire Extinguisher is required p"/>
        <s v="E-waste (Management and Handling) Rules, 2011&#10;Collection of e-waste and channelizing for recycling or disposal.&#10;Findings-Needs to be initiated. Currently 15 plus PC's needs to be disposed of.(Once in 180 days)&#10;"/>
        <s v="Requirement-The school maintains Health Cards as envisaged by the Comprehensive School Health Programme of the CBSE.&#10;Findings-GIIS Surat doesn't have special health cards, but mentions health progress in the students report cards."/>
        <s v="There is a doctor-on-call for emergency.&#10;Findings-There is no specific tie-up with Doctor, incase of emergency, student is taken to nearby hospital that is 1km."/>
        <s v="The school follows a fruit-break, milk-break or mid -day meal plan. &#10;Findings-Short break at 10 a.m. &amp; lunch break is there at 12.30 p.m."/>
        <s v="There is a dietician and meal planner on the school panel.&#10;Findings-Meal planner is there in canteen but no dietician"/>
        <s v="The teachers have their meals with the students and monitor their eating habits. &#10;Findings-Till grade 2, it is there. Pre-primary, 1st &amp; 2nd standards"/>
        <s v="The school has constituted a parent-teacher-student committee to address the safety needs of the students.&#10;Findings-Committee is there consisting of Principal, Academic Co-ordinators &amp; Admission Counsellor but safety needs are not specifically discussed w"/>
        <s v="The electrical appliances are maintained and are regularly checked.&#10;Infrastructure Report system is in place on daily basis that is responsibility of EA to Principal. There is tie-up with electrician on call basis.Refer evaluation of legal compliance repo"/>
        <s v="The special records like blood groups, allergies and medication that need to be prescribed frequently are updated with parental support.&#10;"/>
        <s v="The sports room is well - ventilated and well - equipped to handle common sports injuries.&#10;GIIS Surat has sprays for sports related injuries, for rest of injuries, students are taken to infirmaries.&#10;"/>
        <s v="The school buses are equipped with first - aid boxes, drinking water and mobile phones.&#10;Findings-Drinking water is not there, mobile phone is there with drivers, GPS tracking system is there."/>
        <s v="There is a procedure for checking on staff background before they are allowed to work with the children.&#10;Findings-Teachers are recruited by Pallavi. She only does their reference check. Final approval by Principal &amp; Sunitaji. Housekeeping &amp; other contract"/>
        <s v="There is a child protection policy which includes procedures to be followed for a teacher or any another member of the staff if accused of harming a child. &#10;Findings-No special policy, but discipline committee is there who acts as &amp; when required"/>
        <s v="The school provides ongoing training and development for staff to address their responsibilities to protect children from abuse.&#10;Findings-GIIS Surat has online training from Noida - Anupama"/>
        <s v="Stress management workshops, yoga classes and meditation sessions are conducted for students and teachers regularly.&#10;Findings-only Yoga day is celebrated."/>
        <s v="There are not enough fire-extinguishers installed at sensitive places. "/>
        <s v="The floors, stairways and railings are safe. &#10;Findings-Railings to be provided for on both the sides of staircase&#10;"/>
        <s v="There are fire- alarms and smoke-alarms installed at different places and operational. &#10;Findings-Not all smoke detectors were found to be working. Zone-wise List of smoke detectors in the entire campus along with their latest test reports to be verified d"/>
        <s v="There are not regular preventive checks to ensure safety related to high risk areas-electrical, fire, civil work, school gates, transport etc. "/>
        <s v="Training on how to operate fire extinguishers is given by SIS Vendor regularly. 2 Fire Extinguisher's are available in all buses except in one of the Buses where it had gone for refilling as per transport manager. Also 1 Fire Extinguisher was found to be "/>
        <s v="GPS is there. CCTV Camera's installation is in process "/>
        <s v="Divyesh Sutaria is the Transport Manager. Nos. displayed outside of the school bus are that of school reception. No contact nos. are displayed inside of the school bus"/>
        <s v="First aid boxes are available in each &amp; every buses, and school nurse checks them regularly. However it's contents are not standardized. Observed Vicks Vaporub expired on 06/2019 in one of the Buses, observed Soframycen which clearly mentions to keep out "/>
        <s v="Alarm bell is provided by the Bus Manufacturer. Tata Motors &amp; Mahindra Manufactured School Buses are used."/>
        <s v="Grey uniform for drivers &amp; jacket for bus conductors. Uniform is in process of being changed. However no name plate nor name of owner badge was seen. This part is not complied"/>
        <s v="Partially complied. Blood group details to be added. Records are displayed / posted on notice board inside each school bus"/>
        <s v="Partially Complied. Container storages were there but unused. Utensils were cleaned"/>
        <s v="Partially Complied. Could see only head cover, no disposal gloves nor aprons"/>
        <s v="4 wash basins are there. Could not see any drying towels"/>
        <s v="Normal food items are brought in an autorickshaw while raw materials in a tempo"/>
        <s v="While alighting, found stair railing of B-wing on 3rd floor and ground floor to be slighly loose. It may lead to a fall hazard later if not addressed currently."/>
        <s v="Current FE's are easily accessible, however found one FE to be expired on 30/4/19. List of Fire Extinguisher's location-wise and their periodic test reports to be verified during next audit"/>
        <s v="Yes, it is being adequately maintained. Supervisor does inspection daily and reports to Admin Manager. However no records are maintained. Everything is verbal."/>
        <s v="False ceilings seen coming off in few places"/>
        <s v="Weather damage seen in kitchen / cafeteria area"/>
        <s v="Good housekeeping standards are not very well maintained. (Look for trash, rodents, large amounts of paperwork stacked up, crumbs, clean surfaces)"/>
        <s v="Observed chairs for events kept next to stairs on way of climbing up in A Wing. Even an old removed AC was lying there. "/>
        <s v="First Aid Box is only available with Nurse for the school and in each bus"/>
        <s v="The school has tied up with a local hospital within two kilometers. &#10;There is no tie-up. Children are taken to a hospital that is 1km away incase of an emergency&#10;"/>
        <s v="There is a first - aid box placed at every floor of the building.&#10;Not at every floor, only available in infirmary room&#10;"/>
        <s v="The teachers have undergone basic training / bridge courses on counseling, first-aid and identification of disabilities/learning difficulties.&#10;No such specific training has been given&#10;"/>
        <s v="The school carries out an annual medical check up of all the students.&#10;No full body medical check-up is done, last year conducted only for eyes. &#10;"/>
        <s v="The school has a 'Health and Wellness Club'.&#10;Teachers have been specific instructions on what to tell in class, no such separate club exists"/>
        <s v="Every  teacher regularly does not makes use of the 'School Health Manual'."/>
        <s v="The First-Aid protocol for common injuries are not displayed at prominent places in school. "/>
        <s v="The school calls medical experts from time to time to sensitize the students and the teachers"/>
        <s v="There are ramps and wheel-chairs for differently abled students /  teachers and the school environment is disabled friendly.&#10;Wheel chairs are not available"/>
        <s v="A regular qualified guidance counselor on school roll is not there."/>
        <s v="The school informs and consults parents and encourages the participation of families in child protection issues. &#10;No session with the parents for this is conducted&#10;"/>
        <s v="There is a rehabilitation programme to restore the self-esteem of abused children. "/>
        <s v="The school provides workshops by medical experts and counselors on adolescence related issues."/>
        <s v="Awareness  programs are  conducted on AIDS, harmful effects of  tobacco and  drugs"/>
        <s v="The evacuation plan is displayed at different places in the building. &#10;No evacuation plan is currently made or available. It is WIP"/>
        <s v="The students and staff know and understand the evacuation plan to avoid stampede in case of a disaster."/>
        <s v="CPR and first -aid classes are held at periodic intervals for staff and students. "/>
        <s v="The disaster management drills and evacuation plans are practised from time to time. "/>
        <s v="There is provision for well-equipped ambulance in case of emergencies or during any disaster."/>
        <s v="The protocols to be followed in case of emergencies are displayed at different places in the building. "/>
        <s v="The teachers and paramedical staff are trained to provide resuscitation. "/>
        <s v="The school is equipped with a Public Address System to make emergency announcements. &#10;Mike system exists for assemblies&#10;"/>
        <s v="There is a stable Disaster Management Plan which is updated regularly. "/>
        <s v="There is a School Disaster Response Team consisting of members, administration, teachers and senior students. "/>
        <s v="The school staff is sensitized to address the trauma and post-disaster interventions. "/>
        <s v="The school's design is safe enough to handle terrorist attacks.&#10;Only 2 watchmen, however without guns are present"/>
        <s v="A well-equipped disaster management cell in not present in the school."/>
        <s v="Assembly area not marked clearly &amp; known to people"/>
        <s v="Does the plan clearly specify procedures for reporting emergencies to the government services and the relevant education authority?No"/>
        <s v="Are the potential risks within and upto a kilometre from the workplace identified?No"/>
        <s v="Does the plan clearly mention about the evacuation plan?No"/>
        <s v="Emergency management Plan:-&#10;Are the roles and responsibilities of key personnel's clearly defined - task force team leaders, class teachers, office staff and students?No"/>
        <s v="Are the roles and responsibilities of key personnel's clearly defined - task force team leaders, class teachers, office staff and students?No."/>
        <s v="Are the staff responsibilities to account for and supervise students during and following the emergency clearly described?No"/>
        <s v="Does the plan give emphasis on the more vulnerable children below class V?No."/>
        <s v="Does the plan address the students with special physical, mental and medical needs?No."/>
        <s v="Does the plan describe about how the DM team will be trained?No."/>
        <s v="Does plan provide the calendar for mock drill to be conducted?No."/>
        <s v="Has the plan been endorsed by local police and fire brigade?No."/>
        <s v="Is there proper handling of e- waste?&#10;E-waste needs to be done&#10;"/>
        <s v="“School Bus” must be prominently written on the back and front of the bus carrying school children. If, it is a hired bus, “On School Duty” should be clearly written."/>
        <s v="Details of the Driver (name, address, license number, badge number) and Tel.No. of the school or owner of the bus, Transport Dept’s helpline number and Registration number of the vehicle shall be displayed at prominent places inside and outside the bus in"/>
        <s v="The windows of the bus should be fitted with horizontal grills and with mesh fire."/>
        <s v="Medical checkup regarding the physical fitness of the driver including eye testing shall be made every year. Fitness certificate issued by the competent authority shall be obtained as per the safety standard under “The Motor Vehicles Act 1988”."/>
        <s v="The school authority must provide one mobile phone in each school bus so that in case of emergency the school bus can be contacted or the driver / conductor of the school bus can contact the Police, State authority and the school authority."/>
        <s v="The school building shall be free from inflammable and toxic materials, which if necessary, should be stored away from the school building."/>
        <s v="Appropriate measures taken to protect outside environment contamination .&#10;No. Could see flies &amp; also rodent moving around in kitchen premises.&#10; "/>
        <s v="Premise is adequately lighted and ventilated, properly white washed or painted.Tubelights protected wherever require.&#10;No. Walls are neither white washed nor painted."/>
        <s v="Doors, windows and other opening are fitted with net or screen to prevent insects, flies etc.Net or screen must be easy to remove &amp; clean."/>
        <s v="Street shoes should not be worn while handling &amp; preparing food. &#10;No. Cook Murli Sharma was observed wearing normal black colored sports shoes."/>
        <s v="Adequate facility for cleaning , disinfecting of utensils and equipment&#10;No. Cleaning of utensils is done behind the kitchen in open area"/>
        <s v="Container used for storage are made of non-toxic material&#10;No, containers are used. Food raw material are kept as it is in a store room behind the kitchen premises.&#10;"/>
        <s v="Food material stored above floor &amp; away from walls&#10;No,All food raw material is placed in the store room randomly."/>
        <s v="Adequate facilities for toilets, hand wash and control footwear contamination, with provision for detergent/bacterial soap, hand dryer facility and nail cutter are provided. Changing facilities suitably located "/>
        <s v="No person suffering from any infection or contagious disease.&#10;No medical reports available of cook Murli nor of the lady cook helpers"/>
        <s v="Arrangements are made to get the staff medically examined once in six month to ensure that they are free from infectious, contagious and other disease&#10;no medical report available."/>
        <s v="The staff working are inoculated against the enteric group of disease and vaccinated "/>
        <s v="No employee suffering from a hand or face injury, skin infection or clinically recognised infectious disease"/>
        <s v="Food handlers maintained high degree of personal cleanliness (wash hands with soap and potable water, disinfect hand and dry at the beginning of handling food &amp; after hand contamination)."/>
        <s v="Food handlers refrain from smoking, spitting chewing, sneezing or coughing in food preparation &amp; food service, trim nails &amp; hair, Jewellery control"/>
        <s v="Treatment with permissible chemical, physical or biological agents within the permissible limits are carried out&#10;No pest control activity has been carried out in past 6 months"/>
        <s v="Adequate control measures are in place to prevent insects, birds, animals and rodent entry &#10;No. Could see rodent during cantee inspection as well as flies also on tables "/>
        <s v="Food preparation areas are cleaned at regular intervals, with water and detergent and with the use of a disinfectant"/>
        <s v="Records of pest control (pesticide, insecticide used along with dates &amp; frequency) maintained&#10;No records available. Observed rodent in canteen area during audit"/>
        <s v="Records of medical examination signed by a registered medical practitioner&#10;Could see only OPD Report / Case No. O/2314 of Baldevbhai Narshibhai dated 23/04/2016. No report available of chief cook Murli nor of the 4 - 5 lady assistant cook helpers "/>
        <s v="Are exit signs illuminated and visible?&#10;No signage's exist"/>
        <s v="Stairways are not being used for storage?&#10;Picture shows Staiways are used for storage. "/>
        <s v="Is the Emergency Evacuation Route &amp; Action Plan posted?"/>
        <s v="Is there no obvious damage to sprinklers?&#10;There is no fire hydrant nor sprinkler system"/>
        <s v="Are OSHA (safety) posters prominently displayed?"/>
        <s v="A warning sign is available in case of spills?"/>
        <s v="No visible naked wires or loose wires"/>
        <s v="Sprinkler heads are unobstructed (18&quot; clearance). (Look for any obstructions such as piping, boxes, storage, etc.) "/>
        <s v="Sprinkler heads are protected against damage by system location or with metal guards. (Heads that are installed on low ceilings should have a guard on them)"/>
        <s v="No visible rodents or pests&#10;Observed rodent in kitchen area and reptiles on 1st floor during site inspection"/>
        <s v="Toilets are cleaned as per checklist?"/>
        <s v="Walls, ceilings, windows are clean &amp; devoid of cobwebs?"/>
        <s v="Exit Signanges are clearly marked &amp; visible&#10;No Exit nor Emergency Exit Signage's seen in premises"/>
        <s v="Exits are not clearly identifiable"/>
        <s v="Fire extinguisher locations are identified by a sign or other means.&#10;No Fire Extinguisher Signage seen in entire premises "/>
        <s v="Students currently participate in varous events and campaigns at school. They should similarly be engaged in security and safety campaign of the school. The school must have an annual “Safety Day” and a “Security Day”.&#10;Currently this is not being done. Ca"/>
        <s v="This is being done on certain occasions and there is no documented SOP or training given to staff to carry out this function. The monitoring of the CCTV network is poor and is done from the Principal’s office. There need to be additional monitoring panels"/>
        <s v="Detailed background checks on all staff and teachers are not being carried out. The current process involves a telephonic conversation with the references given in the CV. Background checks and police verification is only carried out for the vendors and o"/>
        <s v="There is no documented policy. Recommended to have a School Security Committee comprising of effective stakeholders, who would take collective investigative action and follow-up action. Currently a committee consisting of the school counsellors, administr"/>
        <s v="Wall/grill/wired fence of 6-7 ft. height. Min 2 ft. of top guard (barbed wire/concertina)&#10;Same position as of 2017. No changes. There has been theft case reported because of low wall height in month of Feb'19. Security agency was penalised"/>
        <s v="Gates to be kept minimum. Ideally material movement to be from an exclusive gate.&#10;Same position as of 2017. No changes. There is no provision for material entry / exit from other gate"/>
        <s v="Standard signage at all entrances to include - private property, no trespassing and signage identifying prohibited items. &#10;No security nor safety related signages observed throughtout the entire campus. Needs to be taken up on priority basis&#10;"/>
        <s v="There should be immediate and automatic switch over of the power supply in case of power failure.&#10;It is manual only."/>
        <s v="Process must exist for positive identification of students and staff upon entry. Ideal would be to have a photo ID coupled with an automated system that would also serve the purpose of attendance management. &#10;No RFID system exists. &#10; "/>
        <s v="Identity of all visitors must be established using Govt. issued photo ID (for example Adhaar / PAN Card / Driving Licence)&#10;No such system exists as maximum visitors are parents. Vendors who visit are authorized one's. They are allowed inside after confirm"/>
        <s v="Approval process must exist for allowing entry to school premises and gate security must ensure effective implementation of process.&#10;Process is there and followed but is not documented. Guard checks with concerned person over phone before allowing entry"/>
        <s v="Access to hazardous chemicals, tools should be restricted to authorised persons only.&#10;Gas cylinders are kept aside canteen. No student has access there."/>
        <s v="Personnel must be formally and periodically trained in screening procedures. They must be frequently rotated to avoid complacency setting up.&#10;No such process exists. Outside vehicles are not allowed inside the campus"/>
        <s v="Separate ID badges for students, teachers, visitors and parents"/>
        <s v="Periodic training for security, housekeeping and teachers on intrusion detection.&#10;Just briefing is done."/>
        <s v="Fire extinguishers are placed on each floor; there must be more in the admin areas and cafeteria.&#10;This needs to be initiated. Fire Hydrant needs to be installed.&#10;"/>
        <s v="School must have a documented policy on emergency response.&#10;Not there"/>
        <s v="Guidelines for Staff&#10;The document to have concise and unambiguous guidelines for staff on action to be taken in case of various crisis situations.&#10;No such policies or documentation exists. Crisis are handled situation-wise"/>
        <s v="Guidelines for Students&#10;The document to have concise and unambiguous guidelines for staff on action to be taken in case of various crisis situations.&#10;No such policies or documentation exists. Crisis are handled situation-wise"/>
        <s v="Guidelines for Parents&#10;The document to have concise and unambiguous guidelines for staff on action to be taken in case of various crisis situations.&#10;No such policies or documentation exists. Crisis are handled situation-wise"/>
        <s v="Availability of adequate number of first aid kits available at various location on the school premises.&#10;No. Currently it is only with infirmary.&#10;  "/>
        <s v="Displayed at  various location on the school premises &#10;Evacuation plans execution is in process. Will be provided by vendor once Fire Hydrant is installed. Evacuation plans must also include details of existing fire fighting systems in place like Fire Ext"/>
        <s v="Availability of adequately trained personnel on fire response, first aid including CPR, traffic control etc. &#10;Not there."/>
        <s v="Periodic evacuation drills &#10;Fire training has been done by SIS. No evacuation drills conducted in 2019 "/>
        <s v="Periodic fire drills &#10;Not there"/>
        <s v="Students, teachers, parents and other staff to be trained on emergency response procedures"/>
        <s v="Periodic specialized training on various aspects of school security including hard and soft skills"/>
        <s v="A documented training programme covering orientation and continuous on the job training"/>
        <s v="The school should have a documented emergency response plan for various emergencies such fire, floods, earthquake, civil unrest etc."/>
        <s v="A detailed social media policy to govern usage and restrictions inside the school campus"/>
        <s v="Detailed background checks on all staff that go beyond mere ‘criminal history check’ and may include informal means of getting information on a person’s background"/>
        <s v="Availability of CCTV coverage in cafeteria "/>
        <s v="Adequate medical cover – medical room, doctor on-site and ambulance."/>
        <s v="Detailed background check on all non-teaching staff/ contract staff including criminal history and social reputation checks&#10;This is being done by Admin for contract staff &amp; non-teaching staff by HR"/>
        <s v="Staff and students must be trained to report unescorted visitors / strangers&#10;Strangers / first time visitors are escorted to concerned person in school, awareness sessions need to be conducted during assembly and other gatherings&#10;"/>
        <s v="Cameras view to be clear&#10;All cameras are in place as per report. However there is no AMC. IP cameras are installed. Total 96 cameras"/>
        <s v="What can be viewed live, who can view and approval process for footage retrieval&#10;If any requires footage retrieval, principal's approval is required and rights are with admin&#10;"/>
        <s v="All accountable key to have two sets of keys, original and duplicate. Duplicate key will be kept in the duplicate key chest at the reception of the building and will not be used for daily activities.&#10;Original keys will be kept in the original key board/ch"/>
        <s v="There should be a functional and comprehensive Fire Alarm System, supported by smoke detectors and fire extinguishers.&#10;Fire alarm system is only for 2nd floor and is functional&#10;"/>
        <s v="Smoke detectors are located only in the labs and the computer room.&#10;In ground &amp; 1st floor, smoke detectors are available but not functional. Smoke detectors are operational only on 2nd floor. Periodic checking of smoke detectors / test report to be verifi"/>
        <s v="Detailed background checks on all transportation staff that go beyond mere ‘criminal history check’ and may include informal means of getting information on a person’s background  "/>
        <s v="All school buses to be compliant with latest guidelines issued by CBSE.&#10;CCTV Cameras installation in bus in process, Speed governors are there. A detailed transporter audit is conducted periodically against checklist provided by CBSE&#10;"/>
        <s v="All school buses must have a first-aid kit, fire extinguisherst and clean drinking water&#10;First aid kits &amp; fire extinguisher's observed in all buses. However first aid kit contents is not standardized across all the 9 buses. Observed Skin Cream that specif"/>
        <s v="Also observed Fire Extinguisher's kept in non-accessible locations in some of the school buses instead of designated locations. List of Fire Extinguisher's in entire campus including transport buses and along with their type, location, expiry, renewal det"/>
        <s v="Vehicles should have CCTV coverage&#10;CCTVs installation is in process&#10;"/>
        <s v="All the security guards deployed at the school should be thoroughly vetted for criminal history and social reputation checks.&#10;This is done by SIS Agency for Police Verification. Social Reputation / Additional checks not being conducted "/>
        <s v="School to have a detailed SOP on handling of angry parents. This should include measures such as prevention of interruption in school curriculum, attendance by other members of staff etc.&#10;Process is there. First point of contact is Simran - Admissions Cou"/>
        <s v="During school campus visit, no safety signage's nor locks found on all entry points of electrical installations, server rooms, etc…No rubber mats, wooden baton also available in such areas. Also no Fire Extinguisher's available in these rooms to minimise "/>
        <s v="Supplier is Express Hospitality Facility Management Services. Owner Mr. Ravikumar Yagnik. Supplier was able to show documents pertaining payment to Gujarat labor welfare board, pertaining to service tax registration, PF Code. Verified Shops &amp; Establishmen"/>
        <s v="Noise Level Tests in Ambient to be less than 65 DB in Day Time &amp; 55 DB in night time is not yet obtained from the supplier."/>
        <s v="Consent for DG under Air Act&#10;Installation Permit from State Electricity Board&#10;DG Ambient noise and air testing&#10;-to be obatined from AMC vendor. Licence to be verified. "/>
        <s v="Air Quality Test-to be done"/>
        <s v="In addition to the driver, there shall be a conductor, holding a valid license, deployed in each bus, and his qualification, duties and functions should be in consonance with the provisions in Rule 17 of Motor Vehicles, Rules, 1993."/>
        <s v="Provision shall be made by the school authorities for at least one well – trained lady attendant, preferably a lady guard, in each school bus, who will ensure safe travel of the children during the entire journey and also render adequate assistance for sa"/>
        <s v="Adequate number of hand wash basins made of porcelain/stainless steel with soap, hot &amp; cold water , drying (clean &amp; dry towel) for customer.&#10;Facilities are outside the pantry / canteen nearby area. Only handwash is provided."/>
        <s v="Conveyance &amp; transportation of food in an appropriate state of cleanliness, particularly if the same vehicle has been used to carry non-food items.&#10;Currently food cooked inside the supplier’s premises is brought to Ahmd campus in school van (ECO Model)."/>
        <s v="School buses should be painted yellow with name of the school written prominently on both sides of the bus so that these can be identified easily.&#10;School has 9 buses. No stickers observed on both sides, currently Xerox paper is used."/>
        <s v="The windows of the bus should be fitted with horizontal grills and with mesh fire.&#10;Only rods are fitted, no grills nor mesh wire&#10;"/>
        <s v="The school authorities should ensure that every school bus should possess two fire extinguishers of ABC type of 5kg capacity having ISI mark. One of which should be kept in the driver’s cabin and second near the emergency exit door. Similarly, training sh"/>
        <s v="Global Positioning System (GPS) and CCTV arrangement should be made compulsorily in each school bus. It shall be ensured by the owner of the bus that the GPS and CCTV thus installed, is kept in working condition at all the time.&#10;GPS Tracking System via mo"/>
        <s v="Each school should designate one Transport Manager who will be entrusted with the responsibility to ensure the safety of school children travelling by school bus. Name and contact details of the Transport Manager of the school must be prominently displaye"/>
        <s v="The school buses shall be fitted with alarm bell and siren so that in case of emergency everyone can be alerted.&#10;As per the transport contractors who were available for inspection / audit, This facility is not available in old buses, however it is there i"/>
        <s v="Medical checkup regarding the physical fitness of the driver including eye testing shall be made every year. Fitness certificate issued by the competent authority shall be obtained as per the safety standard under “The Motor Vehicles Act 1988”.&#10;This is no"/>
        <s v="The driver shall be dressed in the uniform of grey trouser and jacket or as prescribed by the State Transport Department with his name plate along with name of owner of the school bus distinctly embossed.&#10;Transport Manager has assured that all drivers wil"/>
        <s v="In case of hired school buses, the school authorities shall enter into a ‘valid agreement’ with the owner / transporter of the school bus and the driver of the school bus shall carry a copy of such agreement.&#10;Verified old agreement copy dated 24th July, 2"/>
        <s v="The record having details of the students ferried indicating the name, class, residential address, blood group, points of stoppage, route plan should always be kept in readiness with the bus conductor inside the school bus.&#10;Records are maintained. However"/>
        <s v="Refresher training course with a view to fine-tune and increased proficiency of driving shall be imparted to drivers of the school bus periodically i.e. twice in a year.&#10;The only training that was given to the drivers was in 2018 by EICHER motors of upgra"/>
        <s v="The school authority must provide one mobile phone in each school bus so that in case of emergency the school bus can be contacted or the driver / conductor of the school bus can contact the Police, State authority and the school authority.&#10;No separate sc"/>
        <s v="Periodic feed-back from school children using school transport facility with regards to driver / conductor be taken and records are to be maintained.&#10;No such records evidenced."/>
        <s v="No person suffering from any infection or contagious disease.&#10;No records maintained."/>
        <s v="Arrangements are made to get the staff medically examined once in six month to ensure that they are free from infectious, contagious and other disease&#10;As confirmed by Supplier Mr. Agarwal, currently there is no system of having annual medical check-up of "/>
        <s v="The staff working are inoculated against the enteric group of disease and vaccinated.&#10;Contractor needs to ensure and document the inoculation/vaccinations of kitchen staff. "/>
        <s v="No employee suffering from a hand or face injury, skin infection or clinically recognised infectious disease.&#10;Contractor needs to ensure and document the inoculation/vaccinations of kitchen staff."/>
        <s v="System of reporting illness to management &amp; medical examination apart from periodic check-up.&#10;Needs to be done by the school (preferably by the medical nurse) once a month at least"/>
        <s v="Food handlers maintained high degree of personal cleanliness (wash hands with soap and potable water, disinfect hand and dry at the beginning of handling food &amp; after hand contamination).&#10;Surprise inspections by school admin staff recommended"/>
        <s v="Food handlers refrain from smoking, spitting chewing, sneezing or coughing in food preparation &amp; food service, trim nails &amp; hair, Jewellery control&#10;Surprise inspections by school admin staff recommended"/>
        <s v="Records of medical examination signed by a registered medical practitioner .&#10;No such records maintained."/>
        <s v="Stairways are in good repair with handrails and non-slip tread?&#10;Staircases found to be without support hand railings on LHS throughout the campus. "/>
        <s v="Is the Emergency Evacuation Route &amp; Action Plan posted?&#10;Emergency Floor Plans available in Admin Dept. They are not displayed at prominent locations in the entire campus. EMP’s do not include details of Fire Fighting System’s.&#10;"/>
        <s v="Are fire extinguishers easily accessible, checked monthly, and operational?&#10;Fire Extinguishers not in accessible condition. Annual check by local supplier is done"/>
        <s v="Is housekeeping being adequately maintained?&#10;Poor Housekeeping seen in server rooms.&#10;Housekeeping staff not wearing PPE’s."/>
        <s v="Are MSDS available for office and housekeeping chemicals? &#10;Records not maintained."/>
        <s v="Are OSHA (safety) posters prominently displayed?&#10;No such posters were seen."/>
        <s v="No visible naked wires or loose wires&#10;Observed Live open wire. Naked wires found to be running around the doors."/>
        <s v="Are rubber mats placed near control panels&#10;Rubber insulation mats not kept in front of energized panels."/>
        <s v="No heavy material stacked on higher shelves / racks.&#10;Improper Stacking of Material in Pantry.&#10;"/>
        <s v="Toilets are cleaned as per checklist&#10;No cleaning checklist is available / maintained in Male Washroom on ground floor.&#10;"/>
        <s v="Exit Signanges are clearly marked &amp; visible&#10;Safety signage’s not found in entire premises."/>
        <s v="Exits are clearly identifiable.&#10;No they were not easily identifiable."/>
        <s v="Fire extinguisher locations are identified by a sign or other means. &#10;Safety signage’s not found in entire premises."/>
        <s v="Is each extinguisher in its designated place &amp; clearly visible&#10;Fire Extinguisher’s not found in entire corridor of new building construction. No Fire Extinguisher is available in Principal’s Vehicle. No Fire Extinguisher available in Computer Lab.&#10;"/>
        <s v="Parents communicate their child's health issues to the school. &#10;Parent communicates with CT and nurse but it would be good if a common email id can be created on mygiis."/>
        <s v="The school staff is sensitized to understand the genuine health problems of the children. &#10;program can be initiated for staff&#10;"/>
        <s v="The teachers have undergone basic training / bridge courses on counseling, first-aid and identification of disabilities/learning difficulties.&#10;can be included in at induction training"/>
        <s v="The laboratories are well equipped to handle common emergencies.&#10;MSDS TO  BELISTED"/>
        <s v="The secluded corners, corridors and staircases are kept under watch by staff during lunch breaks and at the time of dispersal. &#10;Blind spots behind canteen,book shop not covered by CC tv"/>
        <s v="The physical education instructors are sensitive enough to involve students in sports according to their physical capabilities and health related issues.&#10;anaysis to be done."/>
        <s v="The school buses are equipped with first - aid boxes, drinking water and mobile phones.&#10;No drinking water. Also record of medicines taken from First Aid box not maintained."/>
        <s v="The school has a strong policy statement against child abuse and exploitation.&#10;to be created to check HR for MOE &#10;"/>
        <s v="The staff has been trained to be alert to signs of abuse.&#10;Training needs to be provided"/>
        <s v="There is a procedure for checking on staff background before they are allowed to work with the children.&#10;To be checked with HR"/>
        <s v="There is a child protection policy which includes procedures to be followed for a teacher or any another member of the staff if accused of harming a child. &#10;To be checked with MOE&#10;"/>
        <s v="The school provides ongoing training and development for staff to address their responsibilities to protect children from abuse.&#10;To be provided."/>
        <s v="The children are taught the difference between 'good touch and bad touch'.&#10;KG yes / to be done for all"/>
        <s v="The child is helped to understand his right over his own body especially, the right to say 'No'&#10;KG yes / to be done for all"/>
        <s v="The school provides workshops by medical experts and counselors on adolescence related issues.&#10;To be iniciated regularly "/>
        <s v="The children are given enough guidance on managing emotions and building healthy peer relationships.&#10;can be streamlined better &#10;"/>
        <s v="The children are sensitized to recognize and resist negative peer pressure&#10;can be streamlined better"/>
        <s v="They are taught skills to manage fear, anger and stress.&#10;can be streamlined better"/>
        <s v="They are given positive reinforcement to stay away from criticism, rude language, gossiping and trivial matters that may lead to violence.&#10;can be streamlined better"/>
        <s v="The school addresses the issues of bullying, harassment and prejudice against children.&#10;can be streamlined better&#10;"/>
        <s v="Awareness  programs are  conducted on AIDS, harmful effects of  tobacco and  drugs&#10;To be included"/>
        <s v="There is a regular ongoing program to build up self-esteem and confidence among students.&#10;To be initiated"/>
        <s v="The evacuation plan is displayed at different places in the building. &#10;not available "/>
        <s v="The students and staff know and understand the evacuation plan to avoid stampede in case of a disaster.&#10;to be more visible "/>
        <s v="The school premises is under surveillance by the Principal / Ops Head through CCTV's.&#10;blind spots-where no CCTV's cameras"/>
        <s v="The staff has been trained to respond in case of an emergency. &#10;to be trained"/>
        <s v="The  staff know how to use fire -extinguishers.&#10;list to be maintained / firefighters, first aiders &#10;"/>
        <s v="The floors, stairways and railings are safe.&#10;both sides railing &#10;"/>
        <s v="CPR and first -aid classes are held at periodic intervals for staff and students. &#10;to be initiated"/>
        <s v="There is a School Disaster Response Team consisting of members, administration, teachers and senior students&#10;committee's to be formed"/>
        <s v="The school staff is sensitized to address the trauma and post-disaster interventions. &#10;To be included in the plan.&#10;"/>
        <s v="The school's design is safe enough to handle terrorist attacks.&#10;To be included in the plan."/>
        <s v="The safety and security checklist of school is updated frequently.&#10;To be included in the plan."/>
        <s v="There is a well-equipped disaster management cell in school&#10;To be included in the plan."/>
        <s v="There are regular preventive checks to ensure safety related to high risk areas-electrical, fire, civil work, school gates, transport etc. &#10;To be included in the plan."/>
        <s v="Assembly area marked clearly &amp; known to people&#10;to be bigger"/>
        <s v="Does the plan clearly specify procedures for reporting emergencies to the government services and the relevant education authority?&#10;To be defined&#10;"/>
        <s v="Are the potential risks within and upto a kilometre from the workplace identified?&#10;to check for LPG leakage "/>
        <s v="Are the roles and responsibilities of key personnel's clearly defined - task force team leaders, class teachers, office staff and students?&#10;Committee"/>
        <s v="Does the NDMA-Emergency Management plan give emphasis on the more vulnerable children below class V?&#10;to be included in plan"/>
        <s v="Does the NDMA-Emergency Management plan address the students with special physical, mental and medical needs?&#10;to be included in plan"/>
        <s v="Does the NDMA-Emergency Management plan describe about how the DM team will be trained?&#10;to be included in plan"/>
        <s v="Does plan provide the calendar for mock drill to be conducted?&#10;to be included in plan"/>
        <s v="Cyber-crimes are handled with sensitivity.&#10;plan to be designed "/>
        <s v="Children are provided enough awareness on safe usage of technology and how to avoid taking risks.&#10;structered model needed"/>
        <s v="Cyber-bullying is handled with utmost care.&#10;structered model needed"/>
        <s v="School buses should be painted yellow with name of the school written prominently on both sides of the bus so that these can be identified easily.&#10;For all big buses"/>
        <s v="“School Bus” must be prominently written on the back and front of the bus carrying school children. If, it is a hired bus, “On School Duty” should be clearly written.&#10;To be initiated"/>
        <s v="Global Positioning System (GPS) and CCTV arrangement should be made compulsorily in each school bus. It shall be ensured by the owner of the bus that the GPS and CCTV thus installed, is kept in working condition at all the time.&#10;To be ensured&#10;"/>
        <s v="The school bus must have a First Aid Box and drinking water.&#10;drinking water/Any oral medication removed must be recorded"/>
        <s v="The school bus shall not be fitted with curtains or glasses having dark films.&#10;To be provided"/>
        <s v="Medical checkup regarding the physical fitness of the driver including eye testing shall be made every year. Fitness certificate issued by the competent authority shall be obtained as per the safety standard&#10; eye checkup and vaccination "/>
        <s v="The school authority shall ensure to train the students to maintain discipline while boarding, commuting and de-boarding the school bus so that no one gets hurt.&#10;To be intiated."/>
        <s v="Periodic feed-back from school children using school transport facility with regards to driver / conductor be taken and records are to be maintained.&#10;Record to be maintained"/>
        <s v="The school authority should encourage the students to conduct programs through play, exhibition, etc. during ‘Road Safety Week’ to create the awareness in public.&#10;to be intiated"/>
        <s v="The staircases, which act as exits or escape routes, shall adhere to provisions specified in the LOCAL REQUIREMENTS to ensure quick evacuation of children.&#10;boxes / broken steps / handrail"/>
        <s v="Premise is adequately lighted and ventilated, properly white washed or painted.Tubelights protected wherever require.&#10;To be adhered entirely"/>
        <s v="Street shoes should not be worn while handling &amp; preparing food. &#10;To be followed."/>
        <s v="Suitable Aprons, head cover , disposal gloves &amp; footwear are provided.&#10;To be Provided"/>
        <s v="The water is examined chemically &amp; bacteriologically by a local body.&#10;To be intiated"/>
        <s v="Adequate control measures are in place to prevent insects, birds, animals and rodent entry.&#10;To be initiated  "/>
        <s v="Are exit signs illuminated and visible?&#10;To be made visible in entire school"/>
        <s v="Are corridors and exits free from obstructions and unlocked?&#10;ac not removed, old books "/>
        <s v="Stairways are in good repair with handrails and non-slip tread?&#10;both sides handrails, steps broken&#10;"/>
        <s v="Is the Emergency Evacuation Route &amp; Action Plan posted?&#10;not put back after painting "/>
        <s v="Are all equipment and supplies in their proper places?&#10;near Arifin's table, there is laptops and destops &#10;"/>
        <s v="Are MSDS available for office and housekeeping chemicals? &#10;for labs and cleaning, nurse, canteen"/>
        <s v="Are OSHA (safety) posters prominently displayed?&#10;To be displayed"/>
        <s v="Is the floor surface level and undamaged?&#10;yellow marking to be placed &#10;"/>
        <s v="The floor is not wet or slippery?&#10;signs or rubber mats with filters"/>
        <s v="A warning sign is available in case of spills?&#10;to be used regularly&#10;"/>
        <s v="Non-slip mats are in entryways if needed?&#10;dormates needed"/>
        <s v="Is any equipment or supplies protruding into walkways?&#10;sharp corners, boxes near bookshop "/>
        <s v="Are there cords or cables causing a trip hazard?&#10;open wires&#10;"/>
        <s v="Are permanent use cords covered by runners when crossing walkways?&#10;overhead of floor"/>
        <s v="No visible naked wires or loose wires&#10;in class rooms, canteen"/>
        <s v="All ELCB's and MCB are marked clearly&#10;To be marked-main switch boards."/>
        <s v="Are rubber mats placed near control panels&#10;To be placed"/>
        <s v="Lightning arrester is being checked&#10;To be checked"/>
        <s v="Lightning alarm system is available&#10;To be made available"/>
        <s v="No tables / chairs kept in aisle or obstructing aisle's&#10;to be cleared"/>
        <s v="No heavy material stacked on higher shelves / racks&#10;Boxes were kept to be cleared"/>
        <s v="No material is improperly stacked on floor and exceeding 3” height&#10;Boxes were kept"/>
        <s v="Exit Signanges are clearly marked &amp; visible&#10;need to be put up"/>
        <s v="Exits are clearly identifiable&#10;needs to be put up"/>
        <s v="Fire extinguisher locations are identified by a sign or other means&#10;need signs and added on evacuation plan&#10;"/>
        <s v="Is the pressure gauge showing that the extinguisher is fully charged (the needle should be in the green zone)?&#10;not all "/>
        <s v="Walkways, stairways, and aisle ways are free of obstructions. &#10;Boxes to be removed"/>
        <s v="Drawers and cabinets are placed so they do not open into walkways, stairways, and aisle ways. &#10;sign to be  placed in staff room "/>
        <s v="Floor mats are not curled up and free from wear and tear.&#10;To be placed"/>
        <s v="Are adequate number of First Aid Boxes Available?&#10;guard house, list of first aid boxes and maintaining records if medicines consumed"/>
        <s v="Are the contents of First Aid Box available as per list?&#10;to be checked "/>
        <s v="There is a first - aid box placed at every floor of the building.&#10;main places like staffrooms and office"/>
        <s v="Every teacher regularly makes use of the 'School Safety Manual'.&#10;Can be created"/>
        <s v="The First-Aid protocol for common injuries is displayed at prominent places in school. &#10;posters to be put up"/>
        <s v=" Student Medical history is well captured during the admission in myGIIS, however this medical data should be shared with the School Nurse and class teachers to avoid any critical situation."/>
        <s v="Audit findings of internal and external audits need to be disseminated for adequate preparation."/>
        <s v="However the parent complaints are now handled through helpdesk, there should be more specific filters in the system to distribute and direct the complaints/ queries to concerned departments. This will reduce the TAT for complaint resolution."/>
        <s v="For every external training the effectiveness analysis is being done but for internal training effectiveness no data is found."/>
        <s v="TEAMIE is a good platform for conducting trainings for the staff. However, there should be more modules for the non-academic staff to achieve their training targets."/>
        <s v="First aid boxes should be kept in Primary and Secondary blocks at the designated places for easy access by the Staff during any emergency."/>
        <s v="The school maintains Health Cards as envisaged by the Comprehensive School Health Programme of the CBSE-&#10;To be initiated from 2019-20 academic year."/>
        <s v="The school keeps the medical records of students with special health problems-&#10;Will be in place once the above point is complied"/>
        <s v="Every teacher regularly makes use of the 'School Health Manual'-&#10;To be ensured."/>
        <s v="Teachers have undergone training on identification of disabilities / learning difficulties. There is plan to train teachers on First Aid by Red Cross Organisation. Academic Co-ordinators to give dates to Principal for organising the training programme."/>
        <s v="Currently not in place, planning to involve parents of students who are dieticians, nutritionists, etc…in School Management Committee"/>
        <s v="First Aid Kits to be provided in Chemistry Laboratories."/>
        <s v="The First-Aid protocol for common injuries is displayed at prominent places in school. &#10;No, to be initiated. Communications team to come up with Visual Posters / Displays."/>
        <s v="Students Committee is there. Parent-Teacher-Student Committee to be initiated to address safety issues."/>
        <s v="The medical history of every student is not available in the school."/>
        <s v="Awareness program being done currently on Aids. For harmful effects of tobacco &amp; drugs, it can be considered for secondary students."/>
        <s v="CPR and first -aid classes are held at periodic intervals for staff and students. &#10;Pending for this year."/>
        <s v="A) Smoke Detectors Not Working in Record Room, Conference Room, 2 smoke detectors found not working in Stores, Smoke detectors found to be not working in Biology lab too although AMC Exists with Vendor. B) No periodic Fire Testing Reports available for Si"/>
        <s v="The protocols is not be followed in case of emergencies are displayed at different places in the building.-to be done "/>
        <s v="The teachers and paramedical staff are trained to provide resuscitation-CPR training to be done"/>
        <s v="There is a School Disaster Response Team consisting of members, administration, teachers and senior students-This needs to be documented"/>
        <s v="Counsellors are there to handle Trauma. Post disaster interventions training like handling mob violence, electrical needs to be done."/>
        <s v="Not a single CCTV Camera found in MPH or it's surrounding area's. No CCTV Camera's are installed in new annex of senior block. Refer security audit report for further details."/>
        <s v="There is a well-equipped disaster management cell in school-needs to be documented"/>
        <s v="a) This is being done on a regular basis. Concept of SOD (Staff on Duty) is followed from teacher's side &amp; admin side's who submit a report daily and that which is documented &amp; reviewed. It's like a Maker-Checker System. B) Emergency / Safety Exit. It's d"/>
        <s v="No emergency contact numbers prominently displayed in the principal room?"/>
        <s v="No plan exist which clearly specify procedures for reporting emergencies to the government services and the relevant education authority?"/>
        <s v="No plan been endorsed by local police and fire brigade?"/>
        <s v="School buses should be painted yellow with name of the school written prominently on both sides of the bus so that these can be identified easily.&#10;Branding was not done at the time of audit. However evidence of initiation of branding activities seen next "/>
        <s v="Details available on the front side. Inside the bus needs to be done."/>
        <s v="All old buses (20 nos.) have only 1 FE. New vehicles (25 nos.) have 2 FE's. Only 1 Safex Brand FE found in Bus no. G28 having validity till 20/11/2020. Records of training to operate the FE's not evidenced."/>
        <s v="M Lakshmeesha is the designated transport manager. Currently, his name and contact details are not displayed outside and inside the school bus."/>
        <s v="PVC's are there and it's summary details are maintained in a spreadsheet, however on counting, seen PVC's of only 16 lady conductors although hired are 45. Reason given is that they are newly hired, old one's have left. Transport vendor has assured that b"/>
        <s v="First Aid Boxes are available in all buses. All contents are kept in a recyclable bag wrapped with a rubber band. Soprasun Skin Cream found in First Aid Box Content of Bus G-5 which is to be sold by retail on the prescription of a Registered Practioner on"/>
        <s v="As per transport vendor, they do Sugar, BP &amp; eye check-up of their drivers. Medical Reports not available at the time of audit."/>
        <s v="Blood Group details, a column to be added across all buses and routes. Seen that in one of the buses, the route details were not pasted on the notice board but were got from the driver upon inquiring in folded wrap. Refer pic as evidence."/>
        <s v="Records not available at the time of audit although transport vendor has assured that it's being done &amp; file is being maintained."/>
        <s v="Records not available at the time of audit although transport vendor has assured that it's being done &amp; file is being maintained"/>
        <s v="School security person is responsible to conduct alcohol check on drivers for which a separate register is maintained. Found check records available for 5/8/19, however for 3/8/19 were not available. As per transport supervisor from vendor's side, it is d"/>
        <s v="PTM Register is maintained. Feedback from driver's is also maintained separately. For PTM register, Found details dated 5/1/19, 27/7/19 &amp; 3/8/19 (erroneously written as 3/7/19). No details observed / recorded for the remaining six months period i.e. after"/>
        <s v="No water potability tests are being done."/>
        <s v="Food transportation is done in 2-wheeler bikes"/>
        <s v="No Records of pest control (pesticide, insecticide used along with dates &amp; frequency) maintained"/>
        <s v="No Records of medical examination signed by a registered medical practitioner "/>
        <s v="Supplier doesn't have license from local health authorities. Supplier has asked for 15 days time to submit copy of valid license."/>
        <s v="Are exit signs illuminated and visible?-No signage's exist."/>
        <s v="Side railings to be provided for the staircases in all the blocks, for MPH entrance."/>
        <s v="Found project team's material lying near MGCUV"/>
        <s v="No Fire Extinguisher is available in Stores.&#10;No Fire Extinguisher seen in entire corridor of 1st floor, A Block, in AV Room&#10;Seen expired Fire Extinguishers dated March'19 in New Block Corridor, in Biology lab, Chemistry Lab, &#10;Only 3 Fire Extinguishers fou"/>
        <s v="No inventory list of fire extinguishers maintained with their location details, date of expiry, renewal, type of fire extinguishers, etc..?"/>
        <s v="Materials Identification / Tagging is not seen in stores room. 5S Japanese Housekeeping Methodology to be implemented in Stores."/>
        <s v="MSDS Sheets not seen in Chemistry Lab, although laboratory safety measures poster is displayed."/>
        <s v="No OSHA (safety) posters prominently displayed?"/>
        <s v="A Block, Electric Wire Casing not evident.&#10;A Block, Naked Wire hanging in staircase, in staff room (new block)&#10;Networking Wire, found hanging in IT Lab,"/>
        <s v="No temporary connections for wiring or appliances."/>
        <s v="Are rubber mats placed near control panels."/>
        <s v="Earthing is in place but no periodic checking is done."/>
        <s v="MPH False Ceiling Near The Entrance Door could be seen coming off."/>
        <s v="Waste Material seen in stores room. Art room material to be disposed off."/>
        <s v="No Exit Signanges are clearly marked &amp; visible"/>
        <s v="Builder's Material lying in staircase behind MGCUV"/>
        <s v="Antibiotics / Steroids such as Otrium Nasal Spray observed in medicines stock. Also seen Dolo 650mg, schedule H drugs such as Combiflam &amp; Cyclopam. List of Medicines as recommended by a Panel Doctor only to be kept and it's utilisation records to be maint"/>
        <s v="Arrangements are made to get the staff medically examined once in six month to ensure that they are free from infectious, contagious and other disease&#10;Interview of the food servers reply is that no such medical tests are conducted"/>
        <s v="No formal mechanism in place.&#10;This must be done formally and informally both. Currently only the law enforcement agencies are being actively engaged with. Such local agencies must be involved in the school emergency drills, and must also be invited on cam"/>
        <s v="There is no documented procedure for approval. Currently the guard on duty checks with the supervisor or admin on phone.&#10;There is no SOP / documented procedure. Approvals are taken on case to case basis on emails. Outside vehicles are not allowed except i"/>
        <s v="Currently not being done. Needs to be documented and followed.&#10;Inventory Register is being maintained by Stores.However  A4 Xerox Copiers details are not updated in Register Book.  Last entry seen is 1/7/19. Reason on leave."/>
        <s v="The CCTV coverage is adequate. However, the perimeter needs to be under surveillance to cover vulnerable points. The school is in the process of converting the analog network to IP."/>
        <s v="The existing cameras are adequately sited, however, additional cameras need to be provided to cover the blind spots."/>
        <s v="Of the existing 107 cameras, 2 are not working. Additional cameras are being installed to cover vulnerable spots."/>
        <s v="Currently the surveillance screen is setup in the admin cabin. However, monitoring is not being done and number of screens is inadequate.&#10;A separate control area needs to be earmarked, separated off and equipped with enough monitors to view the enhanced n"/>
        <s v="Currently the backup is only for 15-20 days.&#10;No change. Total 7 DVR's. All IP cameras have min. 30 days. Rest depends as per type i.e. min 21 days, 9 days, etc…"/>
        <s v="Various material stored separately on all floors as per requirement. Some waste material on the staircase in the admin block needs to be removed as it may be a potential fire hazard."/>
        <s v="In the process, however, should be an RFID based system&#10;Same ID badges exists for students, teachers, parents &amp; vendors. Different color tags could be implemented. There is inhouse ID card printing machine"/>
        <s v="Reconciliation of keys is not happening. Identification tags need to be put for both keys cupboards i.e. classroom &amp; other dept's. There is no documented key control procedure."/>
        <s v="Specific instructions must exist on issue and receipt of accountable keys. Specimen signatures must be available and a log must be maintained for issue and receipt activity.&#10;No such process exist."/>
        <s v="Should an accountable key be lost, it must be reported immediately to the owning department manager and site security leader. Once a replacement is issued, it must be documented and the inventory updated.&#10;No SOP exists for the above."/>
        <s v="All the areas considered to be critical/hazardous should be identified and notified as such with appropriate warning signs. These could include labs, swimming pool, gymnasiums, DG rooms,  record rooms etc.&#10;Partially done. All such areas need to be covered"/>
        <s v="No Crisis Response Team. Recommended that crisis team be earmarked at school level and their responsibilities be documented."/>
        <s v="No EMP (emergency management plan) exists. It is only for Fire but not for any other medical emergencies&#10;Not documented"/>
        <s v="Guidelines for Staff-The document to have concise and unambiguous guidelines for staff on action to be taken in case of various crisis situations &#10;No SOP exists."/>
        <s v="Guidelines for Student-The document to have concise and unambiguous guidelines for staff on action to be taken in case of various crisis situations &#10;No SOP exists."/>
        <s v="Guidelines for Parents-The document to have concise and unambiguous guidelines for staff on action to be taken in case of various crisis situations &#10;No SOP exists."/>
        <s v="Tie-up is there with Police, Fire Station, Forest Person for Snake Bites, Medical but guidelines need to be formulated. Currently everything is on word of mouth and based on experience"/>
        <s v="Emergency kit containing – emergency contacts, communication equipment with extra batteries, flash lights, tapes, tools, student &amp; staff directory with contact details and health records, floor plans, bus routes, prefabricated signs (PARENTS, COUNSELLORS,"/>
        <s v="Evacuation plans are not displayed, but exit signs are displayed"/>
        <s v="Availability of adequately trained personnel on fire response, first aid including CPR, traffic control etc. &#10;Not available. All admin staff, security staff and selected teaching staff must be specifically trained."/>
        <s v="There must be a process for ‘daily road worthiness check’ before vehicles move out for duty. This should form part of SLA with third party transport provider if any. &#10;Daily fitness checks are not being done. Require a full-time trained personnel for the s"/>
        <s v="PVC's of all lady conductors are not in place. It will take 2-3 months more time."/>
        <s v="Availability and completeness of post orders giving duties and responsibilities for each guard post including in vernacular.&#10;Maintained only in English. Not translated in Kannada"/>
        <s v="Availability of first aid trained persons and their proficiency.&#10;Only 2 Nurses are trained and certified."/>
        <s v="Hospitals exist nearby but there is no formal tie-up for emergency treatment. This needs to be coordinated"/>
        <s v="Being done by the contractor only. Police Verification (PV) records of all staff needs to be maintained by the school; contractor must ensure this whenever any staff member is changed.&#10;No additional checks being conducted"/>
        <s v="School admin supervises cafeteria during breakfast &amp; lunch. Dedicated team is there. Hygiene check is currently not being done"/>
        <s v="Motor Vehicles Act-Company owned vehicle is there but not utilised. To be sold in near future as per Admin. Driver is employed but outsourced. &#10;No records available during audit"/>
        <s v="To obtain food serving license from all suppliers (caterers).&#10;Supplier doesn't have license currently. Has assured to submit it in next 15 days."/>
        <s v="To have mandatory meters installed on energy sources.&#10;A full-time electrician is there but for minor electrical repair works. For meters checking, person from Vescom comes &amp; checks the meters periodically &amp; gives the report."/>
        <s v="Contract Labour License to be available.&#10;No records available during audit for verification."/>
        <s v="License of Private Security Guards.&#10;Agency sent Shops &amp; Establishment License for Verification"/>
        <s v="(1) Report of Fire Inspection/ NOC 2) Get the building inspected by agencies empanelled by the Fire and Emergency Services Department to ensure that the fire equipment installed are in good and workable condition. An affidavit about the working conditions"/>
        <s v="Collection of e-waste and channelizing for recycling or disposal.&#10;Currently not done. Material is just dumped outside when not required."/>
        <s v="Noise Level Tests in Ambient to be less than 65 DB in Day Time &amp; 55 DB in night time&#10;No records available during audit for verification&#10;"/>
        <s v="Consent for DG under Air Act&#10;Installation Permit from State Electricity Board.&#10;DG Ambient noise and air testing."/>
        <s v="Air Quality Test&#10;No records available during audit for verification"/>
        <s v="Compliance of national building code.&#10;No records available during audit for verification"/>
        <s v="The school should be run by a Registered Society/ Trust/Company registered under Section 25 (1)(a) of the Companies Act, 1956 and one of the principal purposes of the Society/ Trust/Company must be Educational.&#10;Trust deed is there. For certificate for 'OU"/>
        <s v="No ECA and CCA observation checklist is found in the Teachers Observation Schedule."/>
        <s v="Though CAR has been maintained for TAT maintenance data but no supporting documents has been found."/>
        <s v="Leave balance on RAMCO incorrect"/>
        <s v="No CCTV camera in new block"/>
        <s v="Teachers reaching late to class"/>
        <s v="Busus arriving 20 minutes late"/>
        <s v="Stock assessment form was not available"/>
        <s v="Proxy procedure has been changed, New procedure being updated"/>
        <s v="Fire exit door is closed as it becomes a safety risk unless a security guard is appointed"/>
        <s v="No records evidenced with auditee inspite of vehicles parked in campus premises. A copy of the documents to be kept with Admin"/>
        <s v="Contract Labour License to be available&#10;Messrs Alexis Facility Management Services is the service provider. License copy is not available locally. To be procured from Noida HO. Agreement copy available. Period 1/4/19 - 31/3/2020. Out of total 10 House Kee"/>
        <s v="License of Private Security Guards&#10;To be procured from Noida HO. It's a new vendor w.e.f. 1st Feb. No documents available including Police Verification of the Security Guards on Duty"/>
        <s v="Rule 3 - To maintain all Fire Fighting Equipment such as Fire Hydrant etc. in state of repair and furnish details in Month of Jan &amp; July to Chief Fire officer&#10;Communication is ongoing with Developer for Form Á'"/>
        <s v="1.License should be placed in the lift. &#10;2.CCTV needs to installed in lift. "/>
        <s v="Alarm bell &amp; panic buttons are missing in school bus - MH12 AQ 4551 &amp; MH14 GU 3725.&#10;MP11 TR AT 1616 has alarm bell available. No panic button found inside the bus."/>
        <s v="Annual Medical Check-up as per requirement is currently not done by Vendor Tej Travels"/>
        <s v="Arrangements are made to get the staff medically examined once in six month to ensure that they are free from infectious, contagious and other disease&#10;To be done by Vendor"/>
        <s v="Are the contents of First Aid Box available as per list?&#10;To be done by Vendor"/>
        <s v="1.Schedule H drugs found in the first aid kit.&#10;2.Two Weighing machines were found to be not working, need to replace the batteries.&#10;3.Some wellness posters on walls could be displayed in Sick Bay&#10;4.Access control (Password Protection) should be provided t"/>
        <s v="Each floor should have a first aid kit. Currently, it is available only with Nurse on Ground Floor &amp; In Buses"/>
        <s v="Safety Posters Display needs to be initiated across the campus. Seen currently only in Sick Bay"/>
        <s v="Disinfenctant should be made available in laboratory."/>
        <s v="1.Inward/outward register is maintained for all visitors including staff members from other GIIS campuses.&#10;2.For patrolling, security was not able to provide correct details, especially for after school hours / night duty rounds. Hence a system of new reg"/>
        <s v="Fencing with barbed wires or similar type of arrangements on school outer walls is pending from Projects Team. Could pose safety risks"/>
        <s v="Provision of wheelchairs needs to be made incase of an emergency / medical situation. Ramps are available. Disabled-friendly toilets are available on each floor"/>
        <s v="1.For inventory tracking, monthly checking is done by sports teacher however the reports are not shared with Admin / Operations. Going forward monthly report (ISO Form / Template) needs to be submitted to Admin / Operations. Refer pic as evidence.&#10;2.Exten"/>
        <s v="Students carry their own water bottles. All buses should a standardised first aid boxes with the contents mentioned on them."/>
        <s v="Evacuation plan is Pending for the main gate area near security cabin. Forrest all places in campus, it is prominently displayed"/>
        <s v="CCTV's are installed however entire classroooms are not getting covered. CCTV Alignment needs to be done as per requirement"/>
        <s v="1. Staff is being trained on this. Admin / Operations is maintaining their records&#10;2. At the reception, emergency contact nos list was not available at the time of audit due to operational reasons"/>
        <s v="1. Validity stickers (Checked on / next renewal date) are missing on all FE's in the entire campus. Refer pic as evidence.&#10;2. FE's are not available in server room / DB room / electrical room. Also boxes / cartons seen lying in these rooms. Refer pic as e"/>
        <s v="CPR is not done yet however First -aid classes are held. School Nurse is equipped to train staff on First Aid"/>
        <s v="Seen in few places that smoke detectors were still left covered, Smoke detector test (monthly / quarterly) report needed. Refer pic as evidence."/>
        <s v="Assembly area is identified, however the display / board indicating the assembly area point is not to be seen."/>
        <s v="Need to have this list displayed in the Principal's room."/>
        <s v="Bus No. MP11 TR AT1616 is new and branding was not done at the time of audit. Other two buses have school name prominently displayed."/>
        <s v="Since these are 17 seater buses, before opening emergency exit doors , a person needs to bend the seat and then the emergency door can be opened. Lady bus attendants on being interviewed to show how to respond incase of an emergency in bus were not able t"/>
        <s v="All school buses being 17 seaters, have 1 FE available. While doing audit, it was found that lady attendants are not trained on operating FE's and safety measures to be followed. Observed fire extinguisher in one of the buses without expiry / renewal date"/>
        <s v="Police Verification Certificate's from vendor are awaited of the 3 female attendants"/>
        <s v="1) Bus No. MP11 TR AT1616 : Blade is found inside the first aid box which needs to be replaced with scissors. 2) Note on the skin cream states : It should be given as per the presription given by a medical practitioner however auditee was unable to produc"/>
        <s v="Khaki Brown Color Uniform is used. Name plates not evidenced neither on drivers nor on lady attendants. Only vendor's name Tej Travels is displayed on uniform"/>
        <s v="Seen, however they are not prominently displayed inside the bus. A column to be added of Blood Group Details of the Children"/>
        <s v="Both driver's &amp; lady conductor's mobile phones are available with the lady conductor. Parents call on any of the nos. is received by the lady conductor only. Dedicated mobile phones should be given to lady attendants. Provision needs to be there incase if"/>
        <s v="Currently this is being done by Admin / Operations verbally on daily basis"/>
        <s v="No such records maintained / evident. School nurse to conduct surprise alcohol tests for drivers as well as for security guards."/>
        <s v="As per auditee, current system of feedback regarding transport is being done through PTM's. Only 1 PTM has happened till date and no such feedback is received regarding transport facility from that PTM"/>
        <s v="Balloons and other material were kept in the compartments under the stairways in open condition. A door with lock &amp; key should be fitted. Refer pic as evidence."/>
        <s v="FE's are recently purchased. Periodic checking needs to be done. Records need to be maintained"/>
        <s v="Relevant Columns needs to be added in the FE inventory list which is maintained by Admin"/>
        <s v="Admin has informed that soon emergency lights provision will be made"/>
        <s v="Are MSDS available for office and housekeeping chemicals? "/>
        <s v="1. Naked wires seen on the first floor as well in the math lab.&#10;2. Also smoke detector was found covered."/>
        <s v="No rubber mat seen near electrical panel. There is Play pool area for kids near the electrical panel. Warning / Display Signs could be kept"/>
        <s v="Installation of lights is in process"/>
        <s v="The storage compartments below the stairs needs to have door fitted. Material seen lying there. Refer pic as evidence."/>
        <s v="Schedule H drugs seen in the medical kit for which there was no prescription available. Provision for more number of First Aid Kits needs to be done. Refer pic as evidence."/>
        <s v="Suitable Aprons, head cover , disposal gloves &amp; footwear are provided&#10;Pending"/>
        <s v="Records of pest control (pesticide, insecticide used along with dates &amp; frequency) maintained&#10;No records seen / maintained by Admin / Operations"/>
        <s v="Fitness Certificates seen for 2 buses, paperwork / documentation for new bus is pending"/>
        <s v="Daily Work Proforma Sheet is not maintained"/>
        <s v="Emergency Floor Plans not displayed"/>
        <s v="Safety Signages not displayed"/>
        <s v="Feedback records from school children using school transport facility with regards to driver / conductor is not maintained"/>
        <s v="Safety Signage's not displayed in Electrical Installations. No Safety Equipments such as rubber mats / Wooden baton, etc… is available near electrical installation"/>
        <s v="List of Fire Extinguishers Location-Wise Record is not available. "/>
        <s v="All FE's to be numbered. Fire Extinguishers to be in their designated place &amp; clearly visible"/>
        <s v="Cleaning Checklist. To be displayed, maintained &amp; updated regularly"/>
        <s v="Warning Signs e.g. High Voltage near door of transformers. Some visual display to be created"/>
        <s v="MSDS for office and housekeeping chemicals not evident"/>
        <s v="Stairways with handrails and non-slip tread required"/>
        <s v="All electric panel doors to be locked"/>
        <s v="Surprise inspections by school staff &amp; it's records to be maintained with regards to Food Safety"/>
        <s v="Desktop PC to be provided to Nurse – Infirmary. All Child Data to be password protected"/>
        <s v="NOC for Fire required although the school has only 2 floors and lot of amenities are exempted by Fire Dept"/>
        <s v="2 additional cameras required for CCTV footage as the playground does not have a clear coverage"/>
        <s v="4 Wooden gates to have a barrier to the steps leading to the roof.  There is a landing before the gate for the roof and the space is wide enough for students to hide or towards any untoward incident. Risk of students climbing up that needs to be stopped. "/>
        <s v="Fire Signage’s / Evacuation Plan is not displayed"/>
        <s v="Floor mats could be provided where RO is placed to avoid falling down incase of water spill on floor"/>
        <s v="Eye Wash device required for composite lab incase some chemical accidentally spills into the eye"/>
        <s v="Vision, Mission, Culture Statement Posters are not displayed"/>
        <s v="Push &amp; Pull Stickers to be installed in all glass doors as all the doors are inward opening in the campus"/>
        <s v="Assembly Point Signage’s not evident although the area is defined"/>
        <s v="Safety Posters could be displayed throughout the campus to create awareness"/>
        <s v="Lift License to be displayed in the lift"/>
        <s v="Level Difference in the Steps could be indicated by way of yellow-color strips"/>
        <s v="Although online training module – Teamie is used by all teachers at Bannerghata Campus, no summary report was evident for tracking it’s effectiveness in terms of nos. of hours, modules, etc…"/>
        <s v="Happiness Index Survey could be conducted to gauge the Happiness Levels of Students currently enrolled"/>
        <s v="Although PTM’s are regularly conducted, Feedback was not taken"/>
        <s v="Complaint Register is not maintained"/>
        <s v="The following records were not maintained as per the internal documented procedures i.e. Assembly record, test summary sheet, signatures on student note book, substitution register"/>
        <s v="Exam room is not identified"/>
        <s v="Incident register for Sports department must mention time elapsed since last incident. Corrective action report to be maintained by concerned in-charge"/>
        <s v="Accident / incident frequency should be recorded by Sports department and Nurses. Maintenance of student medical records on mygiis can be looked into. Alternatively it can be maintained as a soft copy with password protected access for nurses."/>
        <s v="Mock Drill Record is not maintained as per format"/>
        <s v="Safety box can be installed near CCD to capture safety feedback from all stakeholders"/>
        <s v="Assembly on safety can be held with general points. Safety videos can be showcased in opening meeting"/>
        <s v="Good Touch/ Bad touch/ Adolescence awareness workshops to be conducted"/>
        <s v="PPE (personal protective equipment) label required in laboratory  and all PPE to be in display"/>
        <s v="Safety posters for all areas of school- bus bay, field, parent pick up area, fire drill assembly point etc."/>
        <s v="Evacuation plan on fluorescent background in all corridors required"/>
        <s v="Although Safety Committee is formed, it’s frequency to be defined. MOM to be maintained"/>
        <s v="Marks of Cambridge classes as well as grade 11 and grade 12(CBSE) not entered in myGIIS. In the absence of the same, accuracy and reliability of the marks cannot be guaranteed. Also further analyses and review may be challenged.( ISO-9001-2015- Cl-8:)"/>
        <s v="Evidences of New Teacher Orientation-induction  not seen in Secondary Campus (both CBSE&amp; Cambridge).In the absence of the same the new teachers will have difficulty to familiarilise with the schools in-house system."/>
        <s v="No academic annual orientation made for CBSE regarding curriculum and exams .In the absence of the same, new parents and students will be unaware of the curriculum structure/changes and plan for the year ahead. ( ISO-9001-2015- Cl-8:1)"/>
        <s v="No evidences of class room observation reports seen in coordinators level except Primary. ( Not seen in CBSE secondary, Cambridge, PYP).In the absence of the same, coordinator may not be able to ensure that the teacher under her purview is delivering the "/>
        <s v="No notebook checking being done as a coordinator-Secondary CBSE, Cambridge. In the absence of the same, the coordinator cannot confirm that the teacher under her purview is ensuring checking of books."/>
        <s v="No list of teachers maintained by level coordinators of CBSE secondary, Cambridge. This can affect effective resource allocation especially when staff resources are shared."/>
        <s v="No details of academic performance objectives set seen for Cambridge curriculum and evidences of follow up of review seen post first semester to check if students have met the target. This affects meeting the  PDCA aspects and continual improvement as per"/>
        <s v="Signature were not seen in monthly plan in many places by coordinators as well as by vice principal. In the absence not sure if the teacher has planned the lessons properly."/>
        <s v="No clarity as regards exam schedule and timings of each exam received from Cambridge department causing challenges in managing exams and after exams for Exam Department."/>
        <s v="My GIIS has no updated records like contact number,address  of the child. It can cause accountability concern in case of emergencies."/>
        <s v="Emergency contact details only in myGIIS. But can be kept in admin and leadership team as well. In cases of emergency like an earthquake where internet can be disrupted, it can affect the accountability of all students."/>
        <s v="CONTROL OF NON CONFORMANCE &amp; CUSTOMER FEEDBACK-Evidences of closure  details of messages/concerns sent to teachers  not seen fully. In the absence of the same the cycle time of closure cannot be tracked (which can be a detrimental to continual improvement"/>
        <s v="Awareness of help desk not given to teachers. Without the same all complaints/concerns are not registered in help desk."/>
        <s v="No formal communication mail has been sent to parents regarding preference of help desk. Without the same all complaints/concerns are not registered in help desk."/>
        <s v="Induction training module may also include OHS points specific to the campus"/>
        <s v="First aid training is conducted by the school nurse. A formal lesson plan may be prepared and effectiveness of the training may be checked after the session."/>
        <s v=" For extreme high risk identified that of water level in fire tank going down – additional control measure may be planned."/>
        <s v="Needs and expectations of interested parties may be differentiated for risk mitigation. In some cases the needs and expectations appear to be from the interested parties (instead of the needs and expectations of the interested parties.)."/>
        <s v=" L&amp;D team may review the “Training Feedback” process and set formal feedback to strengthen effective evaluation."/>
        <s v="Medical reports may be reviewed for correctness / adequacy of findings"/>
        <s v=" While evaluating the vendors, % of rejection may also be considered. Vendor evaluation reports should be available with sites for their specific vendors."/>
        <s v="The Canteen Food to be tested as the requirements of FDA / FSSC"/>
        <s v="Since police verification takes 4-6 months, additional credential check may be considered for external service staff."/>
        <s v="Man-made emergencies like crowd, law &amp; order, medical emergency may be identified for emergency preparedness."/>
        <s v=" Mass Gathering during, Sports, School Annual Function- Controls &amp; Mitigation Plans to be documented."/>
        <s v="Canteen Service Provider’s KITCHEN Visit Check List &amp; Visit Reports to be retained."/>
        <s v="Few trainings do not appear to be adequate e.g. Safety Training for 45 Minutes &amp; ISO 45001:2018 awareness for 2 hours including test"/>
        <s v="Site specific Risk &amp; Opportunities to be identified, However SWOT analysis carried out."/>
        <s v="Gujarat State Minimum Wages Revision occurs every six months, Revision rates to be considered."/>
        <s v="Few animals like ducks are in the campus. HIRA may identify any issues related to the exposure to children"/>
        <s v="Canteen Food Test by Authorised Food Laboratory to be carried periodically"/>
        <s v="The handover docket from Projects to Operations may also include warranty timelines for various equipment"/>
        <s v="Technical training may be provided by Projects on O&amp;M of various equipment like DG or systems like fire sensors &amp; alarms"/>
        <s v="Checklist may be developed for SOD (Staff On Duty) to ensure day to day compliance to the systems."/>
        <s v="Though there was a detailed presentation shown during audit, the issues can be further categorized as Internal (values, culture, knowledge, performance of the organisation) or External (technological, competitive, market, cultural, social, political, econ"/>
        <s v="Although ISO standards awareness training programme was regularly being conducted, participation of senior management will be useful for further understanding of the QMS &amp; OHSMS and their role in effective IMS implementation."/>
        <s v="Though Occupational Health, Safety &amp; Security Policy has been defined and made available in the IMS Manual, Campus can further take action in communicating this policy to various stakeholders through various means like Student Handbook, Teacher Handbook, "/>
        <s v="Inquiries data seen for Apr-20 Target 339 Achieved 413; for May-20 Target 93 Achieved 122. Also Admissions Registration data seen For Jan-20 Target 57; Achieved 26 (45%), For Feb-20 Target 78; Achieved 33 (42%); For Mar-20 Target 64 Achieved 34 (53%); For"/>
        <s v="It has been seen that Inquiry from Parent Mr Minhaj after repeated follow ups in June 2020 it was closed, however no further analysis was evident."/>
        <s v="Although the auditees interviewed were aware of the safety risks affecting their functions, the team can have their own Risk Assessment documented with controls for better understanding and actions to take E.g. angry parent."/>
        <s v="Even though rain is not a common Natural Phenomenon in UAE, it could be added into the Risk Assessment with its related sub risks of Lightening. It was also seen that there are Inputs for Health &amp; Safety Risks during safety meetings, however it’s correlat"/>
        <s v="Although Health &amp; Safety committee was elaborate and included staff from all departments, however ISO 45001 Standard requires consultation and participation of workers at all applicable levels and functions, hence it could also include staff from outsourc"/>
        <s v="Although Mock Drills are happening regularly &amp; Improvement Actions being identified, it was observed while checking the Mock Drill Report of October 2019, that Safety kit were not available. They were immediately made available. However the mock drill rep"/>
        <s v="Training Feedback was evident, however an Evaluation / Effectiveness of Training e.g. Q&amp;A for the participants can be put in place to measure the competency levels of staff in terms of understanding the training program contents."/>
        <s v="As per HR requirements, as confirmed by the auditee, a new joinee must undergo an Induction within 7 days of joining, however in the training record shown, the Joining Date was not evident and hence it could not be verified, whether it’s 100% for all the "/>
        <s v="HR has planned many Employee activities and this was shown but it would more effective if an Engagement Calendar is put in place."/>
        <s v="For Academic Parent Communication via PTM feedback, the session for 6th June was observed and also the action plan was noted. It would be complete if closure status tags were put in place for better understanding."/>
        <s v="Although a formal training is given for delivery expectations and its periodic review and follow up is also done, a PDCA cycle can be put in place to exceed the standards requirements."/>
        <s v="Although Needs and Expectations of Interested Parties have been identified for key stakeholders and has been reviewed and approved by the Principal, they may be differentiated for risk mitigation"/>
        <s v="Although Issues were identified at the beginning of year during DQA Inspection, it’s review mechanism can be defined for better understanding and clarity."/>
        <s v="Students, Parents, Teachers &amp; Staff, ADEK / MOE / CBSE, Governing Board are identified as key stakeholders and their needs &amp; expectations are also documented. GIIS AD can further consider including Alumni, Media, Society, Outsourced Vendors."/>
        <s v="ISO Standards Awareness Training Programme needs to be organized for the Abu Dhabi Campus Team for understanding of the requirements and one’s role w.r.t. standards requirements. Participation will be useful for further understanding of the QMS &amp; OHSMS an"/>
        <s v="Risk Assessment Document GIIS-SYSTEM-PM-07 needs to be reviewed by all campus functional in charges with current status. Last updating seen of 2016. E.g. seen for IT, HR / Recruitment related Risks. Risk register not updated since 2016. Two risks identifi"/>
        <s v="Although a hiring tracker was seen, but a date of joining and completion of induction could be added to match the 7-day window."/>
        <s v="A module on ISO 45001 awareness could be added into the Induction by HR/Academics"/>
        <s v="Unknown and new pests ( Bee Swarm) and their control mechanisms can be included in the risk register."/>
        <s v="Audit Summary report is not clear. It needs to be in the form of a dashboard or ( giving a clear number of findings and their status)"/>
        <s v="A column could be added in the Needs &amp; Expectations document that states how many of the identified needs &amp; expectations of various stakeholders are being complied with."/>
        <s v="Suggestions could be segregated separately from the complaints data maintained by Academics for better analysis &amp; to identify correct areas of improvement / customer dissatisfaction. Currently all details received from parents whether it is a complaint, f"/>
        <s v="A column could  be added in the complaints data spreadsheet maintained stating status of the complaints (open / close)."/>
        <s v="Although the various internal stakeholder meet regularly &amp; discuss the canteen vendor’s food services to campus, a formal feedback system could help in systemic evaluation and also identify areas where the vendor needs to improve."/>
        <s v="Outsourced vendors can be included in the OHS Committee as it is a requirements of ISO 45001:2018 standards."/>
        <s v="Results of Vendor Evaluation (Ratings) to be communicated to vendor in order to enable them to improve their service areas "/>
        <s v="In order to check on the Competencies of Nurses in First Aid, an internal training for teachers or even senior students can be taken by Nurse, to ensure that they are well versed in the area giving them an opportunity to become better at the same time tra"/>
        <s v="A number of staff members were found not to have access to myGIIS. Not having access to an Intranet platform for communication and knowledge sharing creates a blind spot for these employees and makes communication ineffective. For example, Mr Sachin of Op"/>
        <s v="Although currently Induction is being conducted on the day of joining, no fixed timeframe is in place. This may lead to certain joining formalities &amp; important communication to new employees being missed out. A specific time frame could be put in place fo"/>
        <s v="While there are relevant clauses in place in the contract and employee handbook as to consequences, there is currently no communication process in place to deal with a situation of any employee indulging in any unacceptable behaviour towards another emplo"/>
        <s v="Training module on OH&amp;S could be added to the induction module."/>
        <s v="There seems to be no clear description in terms of roles, responsibility and authority, although during recruitment there is one advertised and the actual handling is left to the Manager or Supervisor. E.g. Legal Manager role was not clear previously"/>
        <s v="In the background verification report, status with mismatch needs to have different colour code. Although the report later mentioned that the agency has communicated with the HR. Would suggest HR to have a process of Report validation &amp; take suitable acti"/>
        <s v="SOP was not available for ERP (RAMCO) with the auditee. Having an SOP is one of the best practices to create and update the SOP, as it will help to reduce human dependency and also can be used for training a newcomer."/>
        <s v="Government Rules &amp; Regulations are not listed down for Business Development Projects. As we have multiple schools in the same state / country in a gap of 2 yrs. / 5 yrs. / 10 yrs. or more, the list will be helpful for future reference instead of conductin"/>
        <s v="A dual language/ subtitles mode could be considered for the Training modules in TEAMIE for staff in other GEOS mainly (Malaysia and Japan). This would improve uptake and skill enhancement for such staff"/>
        <s v="An assessment could be introduced on all training sessions to capture trainee understanding and measure training effectiveness. Although there are discussions to look at sending survey / questionnaires at 30/60/90 days this has not yet been implemented. F"/>
        <s v="Team could look into making a certain number of training mandatory to ensure teachers and all other staff skills are always up to date although auditors were given to understand that this might already be planned."/>
        <s v="Although background checks are conducted for certain designations / positions such as Principal, this is not currently being carried out for Teacher positions when these employees are the ones who will be in charge of and dealing with children. This may l"/>
        <s v="Similar to the comprehensive sheet maintained by OSD for CBSE affiliations, a tracking mechanism could also be maintained by other departments for any long-standing issues raised by individual campuses under their care. Such analysis could contribute to c"/>
        <s v="Extra job-specific training could be given to staff who are undergoing job change. This will enable better performance and effectiveness in the new role. In addition, some form of induction and a clear letter stating changed role and responsibilities woul"/>
        <s v="An awareness training programme can be organised for Leadership to understand their role in QMS &amp; OHSMS."/>
        <s v="Risk assessment by individual departments could be conducted and documented. Although challenges, strategic documents and needs and expectations of stakeholders were explained well, these could be documented for future reference"/>
        <s v="Safety Certificate for the lift in the school is supposed to have a 3 year renewal cycle and the last renewal seems to have been in 2013. None was acquired in 2019. This is a serious risk to life and limb for the staff and students who may be required to "/>
        <s v="Although transport vendors provide the medical details for their employees such as Eye Tests for drivers, and School Nurse conducts BP, Pulse and general check-up, it might be useful to have the medical records also double checked by Nurse and Admin staff"/>
        <s v="The document on interested parties could be further enhanced by including Vendors, Alumni, Community, Society, Nation and the environment as this would help school in expanding its reach and attracting more segments of customers. It can also be tracked ye"/>
        <s v="Some wires were observed to be hanging near the ceiling at 2nd floor C wing corridor. Although these were at a height, they could pose a risk in case children try to pull them. In case these are wires for the CCTV camera, exposed wires could mean loss of "/>
        <s v="Currently there are no PCs in the library, but there seem to be plans for installing them for student research. At that time it may be useful to ensure limitations on the kind of websites students can access through the PCs in the library."/>
        <s v="TCs could be issued to departing students only after checking with the librarian in case of any unreturned books. Ideally a checklist would make these multiple checks easier to conduct with less chance of anything being missed out."/>
        <s v="There is also no PC provided to the Nurse in the sickbay. At the moment everything is on physical registers. This does not allow for analysis of the most common incidents or their frequency without a manual tally."/>
        <s v="A demo of CPR, First aid was conducted by the school nurse and doctor on call. These events could be recorded and made a regular feature of the school especially in view of the current COVID-19 situation."/>
        <s v="Operations too could look at converting their manual registers and reports to Excel as this would be easier to analyse and track."/>
        <s v="After a Vendor Evaluation feedback is given to the vendor verbally, but a formal documented record can be looked into and also action taken on poor performing Vendors to be documented."/>
        <s v="The CPR Poster in Sickbay needs to be rectified as the Emergency Contact is shown as 911 (since help was taken from the American Heart Association Resource). It should be changed to 108."/>
        <s v="For cases that require hospital visit (which should be treated with seriousness) there should be a separate Incident Report filed. Training and on this could be given by the GCEE."/>
        <s v="Although the section on originality has been added to the Rubric as an aspect of assessment and students do presentations to showcase their learning, it may be helpful to conduct a formal session for students covering plagiarism and copyright infringement"/>
        <s v="Proxy / Substitution documents can be enhanced by adding details of lessons to be conducted and completion status this will help to track fortnightly planning schedule."/>
        <s v="Although the Sports Teachers already have First Aid Training as part of their qualification, it may help to have refresher training for these teachers due to the nature of their subject (Sports) where injuries are more likely."/>
        <s v="The process of Internal Audit seems to be ineffective:&#10;• Objectivity and the impartiality of the audit process for 2019-20 is not seen. Evidence - Academics (Secondary) doing audit of Academics (Primary)&#10;• ISO SYSTEMS CO-ORDINATOR, Legal &amp; Leadership func"/>
        <s v="Management Review Meeting process needs improvement as per standards requirements:&#10;• There has to be a formal communication mechanism in place for scheduling MRM and the agenda to be covered in it&#10;• The current practise in MRM's is that everything is verb"/>
        <s v="No documentary evidence available that the organization shall determine the interested parties (e.g. students, interns, alumni, external service providers, media, staff, etc...) that are relevant to it’s management system and their requirements i.e. needs"/>
        <s v="Occupational Health, Safety &amp; Security Policy was unavailable at the time of audit / not shown to the auditors. Awareness related to the policy can be improved further."/>
        <s v="Complaints Management process needs to be streamlined. Departments are maintaining their respective complaints data. Analysis of repetitive complaints is not being done. No complete utilization of help desk observed, in the absence of which, many customer"/>
        <s v="Overall awareness of QMS &amp; OHSMS Risks can be further improved amongst various auditees and functions"/>
        <s v="Although issues are discussed on monthly basis in meeting by respective dept's, they could be summarised into one document for ease of monitoring &amp; review by Leadership. "/>
        <s v="Overall awareness of ISO standards requirements awareness was limited to less people. Operations members are not aware of IMS procedures uploaded in my GIIS. "/>
        <s v="Identification of Legal requirements specific to GIIS KL Campus was initiated in Feb'20 by respective dept's, a summary document / repository needs to be made that would assist in arriving at as to where the campus stands w.r.t. it's overall legal complia"/>
        <s v="New employee’s induction via Teamie is not followed up or ensured. No evidences of employee induction (Admissions Head, joined on 4th Oct-19). Safety aspects are not included in induction."/>
        <s v="Parent Satisfaction Target is 65% &amp; achievement is 60% for 2019. On the contrary, Student Satisfaction Target is 93%. Wide-gap exists between these two targets. Satisfaction surveys of parents needs to be updated. The reasons of low scores needs to review"/>
        <s v="Post admissions follow up to improve relationship with customers can be improved."/>
        <s v="Follow up by safety in charge if all students are aware of emergency evacuation plan needs to be done"/>
        <s v="During admissions, a student book with guidelines to rules / do and don’ts specific to KL Campus can be given including how to respond to emergencies, how to safeguard oneself during   pandemics, etc…"/>
        <s v="Regular &amp; systematic process for update and Change of address/phone numbers of parents needs to be implemented. "/>
        <s v="Access to documents &amp; it's retrieval to show to auditors by auditees can be improved."/>
        <s v="Risks to be identified for continuity of operations. In case there is breakdown in Internet Connection and Virtual Audits are happening at that time. "/>
        <s v="Risks need to be identified for Admissions for requirements of additional staff to handle surge in leads / inquiries as aggressive digital marketing campaigns are planned for the next 4 months beginning Sept'20."/>
        <s v="Employee Resume banks only in HRs email. This makes it person oriented. It needs to be in the system so that back up HR member can check the same."/>
        <s v="Criteria points for employee interview is not set. Without the score, the basis of selection or rejection may not be rationalized."/>
        <s v="Employee satisfaction survey reports to be available with HR and Analysis of the report needs to be done"/>
        <s v="The training process seems to be ineffective&#10;• Planned and actual evidence not seen for training of employees.&#10;• No records of shadow training of new employees seen though they said they have some cases where employees shadowed.&#10;"/>
        <s v="Standard format for vendor evaluation to be followed (KL has separate)"/>
        <s v="Incident report not seen fully (only one sample seen)"/>
        <s v="Overall Awareness of the standards requirements and processes needs to be in place."/>
        <s v="Complete vendor management process is currently not followed by the campus, for e. g. new vendor evaluation form, vendor satisfaction survey are missing"/>
        <s v="Presently legal register not maintained by the campus."/>
        <s v="PUC’s were expired, needs to be renewed for all buses."/>
        <s v="Mock drill has not been conducted by the campus."/>
        <s v="Health Records need to be maintained. E.g. Presently the campus is not collecting any health records from the bus vendor. Fitness of the driver and conductor is just taken on the letterhead. Also Student Health records to be maintained by nurse."/>
        <s v="Control procedure of the documents should be in place and all documents need to be dated and numbered."/>
        <s v="External and Internal communication needs to be improved. There has to be a formal communication mechanism in place for scheduling meetings and the agenda to be covered in it. E.g. 1 Overall communication with the parents is not very clear as no records a"/>
        <s v="Training given by nurse is not recorded anywhere, proper records should be maintained of the same. POSCO training needs be arranged for staff. Lady attendant/drivers are not trained on first aid and Fire &amp; safety. Planned v/s actual training hours can be "/>
        <s v="Operational Control &amp; Measures need to be in place for    &#10;a.       Loose and hanging wires that are seen in security guards cabin.    &#10;b.       Smoke detectors whose periodic testing needs to be done.    &#10;c.       Fire extinguisher that was not available"/>
        <s v="List of medicines needs to be maintained with expiry dates by nurse. Medicines should be prescribed by the doctor."/>
        <s v="Internal and External Strategic issues needs to be identified by the campus and should also be reviewed periodically."/>
        <s v="Alumni and other vendors like media to be included in the needs and expectation of the interested parties document and should also be reviewed."/>
        <s v="Analysis of the training records (training effectiveness) to be done."/>
        <s v="Child protection policy not shown"/>
        <s v="Agreement with the nearby hospital needs to entered by the campus."/>
        <s v="PROMISE V2 to be reviewed in detail and action plan to be formulated to improve the score."/>
        <s v="Analysis of lead generation does not happen in campus. Analysis of the incident report/register to be done by campus. Analysis of the parent feedback needs to be done."/>
        <s v="In Fee ceiling sheet date on which calls are given should be specified with follow up action"/>
        <s v="Approvals for petty cash expenses should be taken prior to carrying out repairs or maintenance with complete verification of the work to be conducted, Operation in charge must indicate following details in petty cash statement:&#10;a. Date of claim&#10;b. Person/"/>
        <s v="Recruitment Tracker should be maintained by the Campus."/>
        <s v="Biometrics system for attendance of teachers not working since December 2019."/>
        <s v="New Joiners list not maintained by the campus so unable to gauge complete picture of the same. Induction deck can be made more comprehensive"/>
        <s v="Safety committee member’s names needs to be added in the emergency preparedness SOP."/>
        <s v="In IT asset checklist date of issue/date of return/reissue columns can be added for tracking purpose."/>
        <s v="Social media is accessible on library PC."/>
        <s v="Currently the school does not have provision of Wheelchair."/>
        <s v="For Stock take/equipment currently campus is using registers however need to ensure that forms should be in use."/>
        <s v="Annual Pedagogical Planning copy of the last year not present with the campus"/>
        <s v="Campus worksheet is different from the other campuses, maybe same worksheets can be followed throughout GIIS with correct document no. and effective date."/>
        <s v="Daily Performa Sheet should be filled, currently it is not filled fully."/>
        <s v="A comprehensive Legal Register needs to be maintained at Campus level."/>
        <s v="Students, Parents, Teachers &amp; Staff, / CBSE, Management are identified as key stakeholders and their needs &amp; expectations are also documented. GIIS Balewadi can further consider including other regulatory bodies Society and Environment too."/>
        <s v="Risks identified in Admissions( Data Control(,Sickbay( Medication for Bites and plant Allergies),Operations ( Un known Pests)and Library( Placement of Computers), Academics ( for Absenteeism)Each Function can perform their Risk assessment to Monitor and p"/>
        <s v="Curriculum Plans modification can be looked into.( Common Template, Inputs from all geos subjectwise,mapping to 9 Gems and inclusion of HOTS skills)"/>
        <s v="Lesson conduct Follow up can be included along with teacher’s reflection in the appropriate row of the form, also Homework correction can be monitored by COD’s even though all work is assigned online."/>
        <s v="A weekly or Monthly Report of completed work for parents can be introduced for better monitoring of teachers work."/>
        <s v="Usage of myGIIS needs to be looked into as parents are unaware of certain features. Also the Principal’s name appears twice one as designation, one as his name. this can be confusing and mails might not get addressed in a timely manner leading to dissatis"/>
        <s v="Even though level wise Parent Handbook is available this can be integrated in one comprehensive one with VMS.9Gems and quality Objectives included as well as withdrawal process explained in more detail. It can also be reviewed for any errors."/>
        <s v="To capture and track verbal, written or mail complaints via mygiis can be put in place to analyze and control."/>
        <s v="Exit interviews can be put in place for withdrawing students in order to control &amp; minimize adverse impact on student numbers."/>
        <s v="In order to ensure that lessons are completed as per plan, classrooms can have a monthly planner in place and worksheet bank for Proxy Teachers to use in case on regular teacher being on leave."/>
        <s v="Although Housekeeping, Security and Upper management all have background checks, HR can initiate checks for teaching staff too."/>
        <s v="ISO Standards Awareness Training Program has been done for Campus Team. For further understanding of the requirements as per function and one’s role w.r.t. standards a structured training can be looked into."/>
        <s v="Lesson plans can have an additional row showing number of periods required for completion."/>
        <s v="Master list of all YouTube links and other websites used in teaching and learning can be maintained for ease of access."/>
        <s v="Further vetting of the Report Card Remarks can be initiated in order to reflect student strengths."/>
        <s v="An ISO Awareness session for all can be arranged for better understanding the requirements of QMS"/>
        <s v="Although evidences of academic objectives are set and were seen, as per requirements of ISO 9001-2015, cl-6.2, evidence of all quality objectives including academic as well as others related to school improvement areas would help the school to track the t"/>
        <s v="Even though myGIIS has individual student withdrawal &amp;exit interview remarks it would be helpful for the school to have a consolidated analysis for the entire withdrawals in a year with comments of the interviewer and remarks and sign of the parent/ stude"/>
        <s v="No dues clearance from library &amp; science lab could be included as a part of student withdrawal process. This will enable completeness of the withdrawal process so as to safeguard the assets (books/ IT lab equipment if any) of the School."/>
        <s v="Regular (annual) general health and safety training and emergency preparedness for all employees could be planned and executed to ensure that all teachers are familiar &amp; competent with the requirements of same."/>
        <s v="New employee induction document can have an integrated additional column with academic coordinators signature to acknowledge and confirm the completion of the same from both the instructors giving induction."/>
        <s v="The school operations team should maintain  A copy of the compliances tracker, to track the dates of compliance of the school including academics, legal and safety.  A soft copy of vendor evaluations specifically for those for EC( Ex- pest control, hous"/>
        <s v="There is scope for ISO awareness enhancement on 9001 &amp; 45001 standards for all employees."/>
        <s v="Leadership can look into maintaining one single formal document covering the needs and expectations of various stakeholder groups, although some are being covered at Management meetings by individual functions. This will help the school’s ability to track"/>
        <s v="Documented information of evidence shown during the audit can be shown as soft copies using a shared drive, this will enable smooth and effective sharing of evidence"/>
        <s v="A post Admission follow up can be looked into. Customer delight can be enhanced if a post-admission systematic process is laid out where the admission team can check if students have settled down in respective classes and smooth communication have been es"/>
        <s v="In Teacher Observation template, in Areas of Improvement the rephrasing of drop down list can be looked into for better clarity. This may also help the teacher to understand exactly the gap he / she needs to bridge and actions needed."/>
        <s v="While a detailed risk assessment was made for academics, and the frequency was laid out, the exact date of the last review was not seen. Hence it is not sure which month will be the next upcoming review would happen and hence this may affect the efficienc"/>
        <s v="It was unclear in the internal organizational structure of academic roles in primary section as to who will be the second in command case of absence of key roles like coordinators . It would be ideal to plan a structured system with defined responsibiliti"/>
        <s v="Vendor Evaluation could be consolidated as one Master document so ratings can be tracked annually to monitor continual improvement of vendors."/>
        <s v="School Operations can maintain a record of Drivers health and Licence records .This will help to do regular spot checks on the health and safety impact on students."/>
        <s v="In the new teacher hiring demo template shared during the audit there was no ratings for each criteria and no overall score .Hiring Basis score can be included to give more clarity."/>
        <s v="Although opportunities are identified for Interested Parties, risks arising out of non-fulfilment of their needs and expectations to be also addressed in the document"/>
        <s v="Date and status column are blank in the resume bank sheet. Details can be filled in to have real time status (E.g. Rejected, On Hold, Selected, Offer rolled out, but candidate declined, etc.)."/>
        <s v="Trainer to be identified for ISO awareness session which is scheduled in Jan’21. Also training delivery mode e.g. content, language for external service providers like housekeeping, security staff, etc. to be decided."/>
        <s v="Risks related to activities occurring in the vicinity of the campus that can cause injury and ill health to persons to be identified. Also risks related to ECA, Children Playground to be identified and documented."/>
        <s v="Completeness of new staff Induction through “‘Teamie” can be ensured by a completeness certification which can be later filed in the employee file."/>
        <s v="MRM minutes of 8th October meeting with top management evident. However, the column for follow up action / person assigned was found blank."/>
        <s v="Verification of data in PV2 from campuses for number of improvement initiatives/ projects implemented is more of informal validation. To ensure authenticity of the data, evidence can be documented from campuses."/>
        <s v="While complaints coming through Zendesk is the focus as per the mandate given by the management and there is awareness being created among parents in few campuses, a system can be explored to capture verbal complaints in campuses."/>
        <s v="Master certification to ISO 45001: 2018 has been achieved for all campuses and awareness training has been planned and on Teamie there is a module. For ISO 9001:2015 a similar awareness refresher or induction module can be planned as there is turnover of "/>
        <s v="Risk and opportunity document may be made more granular with inclusions of sub-risks of the processes and also opportunity for improvement"/>
        <s v="Knowledge management process may be strengthened by prioritising tacit knowledge and articulating methods of retrieval of the same."/>
        <s v="Automation of processes may be considered for some processes."/>
        <s v="Use of Artificial Intelligence will be able to enhance effectiveness of processes e.g. the admission process"/>
        <s v="Since Feb 2020, MRM was not available hence the requirement of the standard is not being met, also it is not clear how the performance of IMS and resource provisions are being monitored by the senior leadership"/>
        <s v="A brief flow of the Employee grievance process could be added in the Handbook to avoid any employee concern unaddressed further leading to employee disengagement"/>
        <s v="All training is planned via corporate and scheduled as per calendar, however the campus has many ad-hoc trainings, these are not recorded and the effectiveness of theses trainings are also not available and thus cannot evaluate whether all training needs "/>
        <s v="Departmental risk assessment can be documented (admissions and academics are aware of the risks but have not documented) Documentation need not be physical but can be captured through Google forms for better analysis"/>
        <s v="Although the exam room has a lock, the access can be recorded and monitored by the exam head with a log register."/>
        <s v="myGIIS could be the primary mode of communication, for all official communication between teachers, parents and students (Currently CBSE is using WhatsApp for communication)"/>
        <s v="Even though it is an accepted norm to allow students to travel on their own, school could look into getting a declaration from parents to avoid school’s liability in case of any incident. Exit slips or cards can be maintained for early dismissal for recor"/>
        <s v="The process of hand over of the completed answer paper scripts can be fixed as current practice of invigilators keeping the scripts till the end of the day may lead to a risk of lost answer scripts"/>
        <s v="Even though Helpdesk is used primarily for feedback, academic complaints are not captured in the helpdesk to facilitate the analysis. These can be raised as tickets as and when received to track verbal, written or mail complaints to maximise the full usag"/>
        <s v="IBDP can look into requesting a printer for the sole use in exam room so risk of paper leaking can be mitigated"/>
        <s v="Nurse can keep class teacher informed about the reason of every child visiting her, as it will help the teacher to be aware of any concerns and answer parents’ queries if any."/>
        <s v="A vendor evaluation analysis can be put in place for better understanding of the needs and requirements of vendors as well as their performance for future reference"/>
        <s v="A formal record of effectiveness of ISO awareness trainings could be put in place to ensure the given training has achieved its purpose"/>
        <s v="Material requisition template can be updated to the common template in use at all geos"/>
        <s v="A monitoring system of parent profile updating can be introduced to ensure all details are up to date to enable speedy contact during emergencies"/>
        <s v="A feedback system can be introduced by admissions to get the feedback from new parents on admission process"/>
        <s v="Question paper storage could be password protected. As more documents move online, this could be a good practice overall and enable control of information"/>
        <s v="Academic team could look into using technology to communicate the substitution for the day and monitoring of proxy work"/>
        <s v="Weekly report could include a homework section for parents to be aware about the homework assigned for that week. Homework record could have a column added to show the final submission by late students"/>
        <s v="The common template that is followed by all geos for lesson planning across curricula can be followed for easy comparison and understanding and all can have a formal digital approval from the Principal"/>
        <s v="Operations could maintain a copy of the nurse license for their record"/>
        <s v="Media could be included as an interested party as Tokyo interacts quite well with media in the relevant document"/>
        <s v="Online lesson observation form can be made editable and shared with the teacher to add her reflections (currently only observer is adding the reflections on the teacher’s behalf). This may enable better support to be provided if needed"/>
        <s v="The Proxy document could include another column to monitor the actual work done in class"/>
        <s v="Admissions dept. could look into how to monitor the student database for any change of residency or visa status post admission in cases of changes in student/ parents details and/or status."/>
        <s v="Although GMP has an innovative feature like the petting zoo which helps students at that grade level to learn about the natural world, this still poses a potential health and safety hazard. Ensuring that all the animals and birds in this zoo are sourced f"/>
        <s v="Although Induction can be enhanced by maintaining a record of completion to ensure 100% awareness of the GIIS processes and system."/>
        <s v="No complaint tracker maintained to keep the track record of complaints from various stakeholders; this will help to monitor all complaints which are not captured via helpdesk."/>
        <s v="Current practice for Risk Assessment is maintained as SSPD by Quality Coordinator however departments would be aware of additional risks that might be overlooked i.e. Admissions can do their own RA and document it."/>
        <s v="Tracking of oral medication being issued to students and staff can be put in place in order to avoid abuse."/>
        <s v="Time taken for retrieval of documents for sharing as evidence can be improved."/>
        <s v="Student’s attendance for online class tracker for every lesson and immediate action is taken however details of action taken can be documented in the tracker under remarks."/>
        <s v="MRM needs to be held at least once a year to address all the relevant External/ Internal Audit findings."/>
        <s v="A health declaration is taken as part of the admission process which allows capture of allergies / situations where students may require urgent assistance. However, evidence of internal communication to relevant parties re: compliance was not in evidence."/>
        <s v="As per regulations, 20% of the staff need to be trained in First Aid. Conducting an online First Aid course is a good initiative as a stop gap arrangement. However, the campus may look into prioritising this training once the situation becomes normal. Sin"/>
        <s v="OH&amp;S training on TEAMIE is mandatory. However, this has not been implemented. This was also a finding during external audit last year but at that time the course was not available on TEAMIE. Now that the course is available and made mandatory for new and "/>
        <s v="Although Sunshine calls were made to employees, 03 information on this initiative needs to be informed to the HR dept. as well."/>
        <s v="CPR training could be also considered for some other key employees, beyond only the Nurse. Although this may not be possible during the current pandemic but it could be scheduled once things normalize."/>
        <s v="Functionality of the export of data for better analysis may assist the Admissions team to manage the data for better 'existing pipeline analysis' (SMC report)"/>
        <s v="Large number of information needs to be manually updated (for student and employee data) in the ADEK system (e.g. attendance), it may help if the data which is in myGIIS could be easily exported and checked before uploading to the eSIS (ADEK system). This"/>
        <s v="Currently with combined classes (higher grades) the campus is able to manage with lesser staff, however, with the strict ADEK policies, there needs to be a plan of action for teacher appointment once school switches back to normal mode."/>
        <s v="Recruitment test and feedback form for testing subject matter knowledge of candidate teachers can be done in virtual mode also"/>
        <s v="A complaint tracker can be maintained to keep the track of complaints from various stakeholders; this will help to monitor and analyse all complaints which are not captured via helpdesk."/>
        <s v="Current practice for Risk Assessment is done by Leadership however departments may be aware of additional risks specific to their function but might be overlooked during a centralized assessment. Each department can do their own RA and document it."/>
        <s v="Operation can look into maintaining a Vendor Evaluation record instead of being dependent on HO. This will enable campus to analyse localised strengths or shortcomings"/>
        <s v="Lift Maintenance on hold due to COVID-19 Pandemic and also for cost control. Although comprehensive maintenance may not be possible at this time, basic maintenance checks and actions such as oiling / greasing could be undertaken to minimize any future acc"/>
        <s v="Medicines should be checked &amp; disposed of (even if the Nurse is not available for almost a year) as there are a total 8 staff present on campus. Operations staff or another staff member could be put in charge to check so as to minimize accidental ingestio"/>
        <s v="A consolidated weekly report of work done as per Academic plan can be initiated. Since the campus is in a growth stage, this will add value for parents."/>
        <s v="Admissions can look into initiating a feedback system after onboarding of new intake this will lead to customer delight and also create an online Exit Form for monitoring and analysis."/>
        <s v="Campus team can look into sharing evidence in a common drive so that in case of any glitches another team member can share during audits, especially external audits."/>
        <s v="Although leadership has identified multiple stakeholders, these could be documented to capture all relevant stakeholders and their needs and expectations. Leadership could also look into documenting the SWOT Analysis and challenges of the campus."/>
        <s v="In case of departure of any staff and joining of new a system of transition and knowledge transfer can be put in place."/>
        <s v="Operations can look into drills for other hazards too beyond their current list.e.g. Intruder, Biohazard etc., "/>
        <s v="Risk and opportunities can be identified for the admission process. In fact, for all processes it would be helpful for all functions to think of the possible risks at their job/ function/ process level and help mitigate those risks."/>
        <s v="The campus can look into listing down corporal punishment in the code of conduct shared with the staff. Also, a written undertaking on the same will help to safeguard the Management.&#10;"/>
        <s v="The Fire NOC for the campus stands expired as on the date of audit. Renewal for the same has been applied and awaited."/>
        <s v="Rubber mats can be placed in the electrical room for enhanced safety and reducing risks of shock and short-circuit."/>
        <s v="Principal may request for awareness training on special needs from India HQ or Global HQ, for admission counsellors to increase awareness of potential special needs of prospective students. Proactive provision of relevant training to all staff is a requir"/>
        <s v="Awareness training can be included in the schedule of the teachers too. Ability to identify the various special needs types and levels may help teachers (during classes) to identify and manage such needs and ensure all students get the attention and assis"/>
        <s v="Although the campus is well aware of the key stakeholders, the scope of interested parties can include community, society, media and even extend to the role of the school in the wider community and  state/nation."/>
        <s v="The needs and expectations of regulatory bodies could be systematically captured and documented."/>
        <s v="When feedback is given after observation of the teacher, a further evaluation (post implementation of any action plan to address the gap) may be conducted to ensure implementation of feedback is beneficial."/>
        <s v="Aptitude tests need to be conducted even for all new students enrolment, even those happening online. This will allow a baseline to be captured and allow teachers to manage the new students’ learning seamlessly."/>
        <s v="All new material especially that sourced online, such as videos or readymade lessons available online, could be downloaded and vetted by Principal/ HOD / Coordinator to prevent any issues. (Some other campuses discuss new online sourced material during th"/>
        <s v="Buddy system for new staff can be implemented during induction.&#10;"/>
        <s v="Checklist for quality of food safety, food tasting can be maintained once the school re-opens and starts operation."/>
        <s v="The process of disposal of expired medicines should be documented and the operations in charge should be made aware of the same."/>
        <s v="A systematic pest control mechanism can be implemented since the school has a garden and the staff are back to school."/>
        <s v="Each classrooms need to display Evacuation plan with routes"/>
        <s v="Signage near ramp needs to be displayed to caution children and prevent any accidents"/>
        <s v="Changes in ACP can be documented since the CBSE board has made changes to the curriculum to meet the challenges of the pandemic. This should be formally documented"/>
        <s v="Post admission follow up process can be put in place. Admissions call up newly admitted parents and enquire if they have settled in the school would increase customer delight and rapport with new parents (this can be done with a google form also with 5-6 "/>
        <s v="Lesson plans for Yoga, Art and Sports may also be prepared "/>
        <s v="Planned Monthly/Term-wise class observations can be scheduled in advance"/>
        <s v="Proxy report format can record the work done by proxy teachers"/>
        <s v="The school may consider all official communications through official channels only and keep WhatsApp only for reminders. Parents shouldn’t use WhatsApp for submitting his/her child's homework (young children's school assignment). "/>
        <s v="The school may consider restricting the library access to the online app (paid getepic.com) and in case it is general service to neighbourhood/community, this could be separated through guest accounts"/>
        <s v="The school may consider including subjective questions in online assessment for primary children (class 3 to 5), to develop their writing skills and avoid learning gaps"/>
        <s v="After conducting training effectiveness; action plan needs to be drawn to address gaps "/>
        <s v="All functions are required to perform and document their own Risks with controls measures as the current practice is not as per standard. This was highlighted at last year’s IA as an Observation and by the External Certifying agency for all functions at a"/>
        <s v="ISO Process and Standards Awareness was last conducted in January 2020, however 25 new staff joined in April. Quality department at geo can look into repeating the training for the new staff as this was an observation in previous Internal Audit which led "/>
        <s v="The Fire extinguisher tracker document can be comprehensive with details like expiry, last serviced date"/>
        <s v="The myGIIS app current version is not user friendly for proper uploading and management of data by all teachers."/>
        <s v="New employees are not aware of their work schedule as old staff left without Knowledge transfer and no standardized policy for tasks is in place ."/>
        <s v="Feedback form for new admissions is not in place."/>
        <s v="All documents do not have an approval signature so there is no process owner for accountability."/>
        <s v="There is no disclaimer or indemnity for all new hires as the current practice is an oral declaration only."/>
        <s v="Training Feedback analysis by HR for training needs and effectiveness is not in place."/>
        <s v="Lift maintenance tracker was not available."/>
        <s v="Even though Evacuation plans are displayed in corridors ,classroom do not have the plans on display for student awareness."/>
        <s v="There are multiple engagement activities done by Academics dept. However, these are not being captured or recorded."/>
        <s v="While the weekly work completion tracker is in place, individual teacher and section was not evident."/>
        <s v="Substitution Record is not capturing the actual work done."/>
        <s v="The Librarian can look into portals/apps for sharing online books and track student progress on reading skills"/>
        <s v="Deleted programs in the lesson plans (either through Accreditation Board instruction or school policy), the reason for deletion is not captured in the document."/>
        <s v="The annual calendar does not a disclaimer at the bottom (subject to change/tentative) to ensure that the document remains valid despite any changes."/>
        <s v="Standard template/ format should be followed (School name, logo, header footer)"/>
        <s v="Minutes of Meetings not captured for modifications and changes to ACP"/>
        <s v="For official communication, the provided platform- channel (myGIIS or any other as specified by leadership) to be used"/>
        <s v="Action Plans for Weakness, Threat and opportunities arising out of SWOT Analysis not evident."/>
        <s v="Risk register at department level to ensure specific risks are identified. HIRA document was referred to. For eg: Entry of Visitors"/>
        <s v="A process or mechanism to be put in place to update the parent profile in MyGIIS and changes if any."/>
        <s v="Mechanism for capturing training effectiveness for evaluation and analysis are not evident"/>
        <s v="Safety Checklist is not maintained."/>
        <s v="Certificate for staff trained in Firefighting and first aid are not maintained"/>
        <s v="Admissions can look into initiating a feedback system after on boarding of new intakes. Post admission follow-up process can be put in place."/>
        <s v="Background verification for new recruits for admin done by third party can be extended for new recruits for academics too."/>
        <s v="Welcome mail sent by a class teacher when a new student joins midyear with all relevant information (eg. link to student handbook etc.) helps a new parent feel welcome."/>
        <s v="CAR (Corrective Action Report) can be maintained as a tracker to track all complaints received to ensure that actions have been taken for matters where tickets have not been raised on Helpdesk as parents use various means of communication."/>
        <s v="Internal &amp; External issues affecting the organization could be bifurcated."/>
        <s v="Database of relief teachers can be maintained"/>
        <s v="Classification of Incidents can be looked into."/>
        <s v="Students can be included in Committee (like Canteen and Safety)"/>
        <s v="Copies of vendor evaluation to be maintained"/>
        <s v="Expired medicines which are procured by school are being disposed of in the bin. This could be potentially hazardous and it is better to handover expired medicines to any medical facilities for proper disposal"/>
        <s v="Ensure trained personnel available in emergency situations through First aid training for teachers and staff arranged on an annual / regular basis"/>
        <s v="Campus may look into communicating locations of the first aid kit to all staff and teachers so that in case of emergency staff are aware of first-aid box location"/>
        <s v="Medical information such as allergies could not be available for emergencies to the sickbay/class teachers. Information not collected from parents during admission process itself, no disclaimer either"/>
        <s v="While there is a food committee there is no system of daily food tasting/checking before serving to students. The same can be initiated to ensure consistency in food quality"/>
        <s v="Extending training in the use of fire extinguishers to students of senior classes to ensure availability of more trained people to support in case of emergencies"/>
        <s v="No documentation available with the admission team on the number of students allowed in the class to maintain teacher-student ratio."/>
        <s v="No process for the nurse to communicate to the respective teacher in case the student has frequent visits to the sick bay to understand the root cause of the visits."/>
        <s v="SWOT / risk and opportunity not done at departmental level"/>
        <s v="Risk register can also be maintained for transport process"/>
        <s v="In the SWOT Analysis document, proper categorization and elaboration for some of points mentioned is required; e.g. for some of the threats mentioned - clarity of HR policies, lengthy recruitment process"/>
        <s v="Alumni (former students) are not included in Needs &amp; Expectations of Interested Parties"/>
        <s v="Welcome Mail for New employees joining KL Campus could be initiated for effective communication, orientation and operation. Current practise is that a new employee is taken on campus round on day of joining"/>
        <s v="System for taking feedback from new joinee after induction procedures are completed could be looked into. E.g. HR could look into taking feedback from new joinees after 30 days of onboarding so that any further doubts / queries that they may have can be a"/>
        <s v="Undertaking records for low performers at time of admission and follow up post school exams could be maintained. This will ensure that the child is aligned with the school system, practices and cohort."/>
        <s v="Though there are several locations for where Evacuation routes are displayed, this was not evident in all classrooms. Since students would spend majority of time in classrooms, a visual reminder would be helpful"/>
        <s v="A comprehensive document on details of Fire extinguishers with their types, expiry dates and other relevant information can be maintained for overall monitoring"/>
        <s v="The stationery stock register can include the minimum and maximum order quantity for better tracking and monitoring&#10;"/>
        <s v="The house keeping/ cleaning staff may be given  a ID card either from OWIS or the vendor can provide an ID card for identification and  enhanced security (though they wear the uniforms provided by the vendor)"/>
        <s v="Additional Needs Process Flowchart was implemented. However, learning support flow chart needs to be modified to address a few redundancies in the flowchart and need to add the steps after review to include “further assessment” as well as parental consent"/>
        <s v="Proxy report format can record the work done by proxy teachers."/>
        <s v="Although the OWIS graduate number (IBDP) is very low, they could still be asked to do a quick survey to capture their learning journey with OWIS and their experiences during their time at the school (for example, preparing them for university applications"/>
        <s v="Post-training effectiveness survey could be conducted to capture whether the training has&#10; been useful and action plan may then be drawn up to address any gaps that may be found&#10; "/>
        <s v="A GPS tracking system can be put in place for buses to better monitor location of students and enhance the safety aspect for students. Although Singapore is a safe country, this may still be helpful."/>
        <s v="Campus Team can look into introducing programs specifically for staff emotional wellbeing as the current program centres on students only. Extending this initiative will bring all round benefits."/>
        <s v="Nurse can look into initiating a regular basic check for nails, sight, hair and teeth. This will help the campus to monitor students proactively and aid in prevention."/>
        <s v="Admissions dept. can maintain a copy of all relevant reports for EC related to their students (in softcopy), such as any special requests or observations from Admissions team at PG. This will allow for quick turnaround as info will be available at campus "/>
        <s v="The Librarian may look into an e- library platform that will make books available to students after school hours too."/>
        <s v="Academics can look into documenting follow-up observations (if any) done for teachers as evidence. This would allow records to be maintained for future reference and performance management."/>
        <s v="PROMISE V2 of Hadapsar Campus for September 2021 sighted. The field for Campus name, Geo Name was blank and Employee engagement data was 0. A complete report needs to be maintained."/>
        <s v="In MRM report, audit findings were not shown in terms of status. As per Clause 9.3.2 a) of ISO 9001:2015, the status of actions from previous management reviews should be included and status recorded. This can be done along with no. of observations/OFIs, "/>
        <s v="Even though ISO awareness training evidence available, campus-wise annual training planner was not evident"/>
        <s v="ACT NOW document can have additional data on action taken and follow up on OFIs by India GCEE team. Date of getting OFI report from external body can also be mentioned in the document."/>
        <s v="All documents pertaining to India GCEE team could be shared on a drive for ease of access during audit as the current practice of retrieval from mail takes time and may result in loss of data."/>
        <s v="No documented evidence of IMS awareness conducted for entire team was found. (The last session as seen in records was in June 2019.) With large number of new joiners after the last awareness session, it would be beneficial to have a session once in a year"/>
        <s v="No documented information on last management review meeting for Noida campus was shared during the audit and hence not sure whether MRM has happened, and the actions taken to close the previous IMS audit findings and other improvement actions has been car"/>
        <s v="The process of moderation of answer scripts after exams was not shown. Thus, it was not clear how an unbiased evaluation is being ensured. Also, this is a procedural requirement as per myGIIS school policies. (GIIS-IMS-ACA-PM05-clause 4.2.3(b)"/>
        <s v="Documented information regarding objectives set for academics and other not evident in documents&#10;shared. Hence it is unclear how the organization meets the objectives needed for relevant academic functions"/>
        <s v="Documented information of training records or database of internal training conducted by Noida campus coordinators / principal not evident. A training tracker at campus level could be looked at to get a complete picture of all the training in the school."/>
        <s v="During the audit the auditee was not able to explain about the risks identified by the department though the document in paper was shared to auditors. Risks and opportunities may be identified and addressed by each department/function and be conscious of "/>
        <s v="Documented Corrective Action Report/ closure reports of findings of previous internal audit not found during the audit. In the absence of the same it is unclear how the management has addressed the finding and done improvements on the system."/>
        <s v="Copy of Vendor contracts as well as copies of consolidated insurance policies (various insurances) may be consolidated in a Master document &amp; maintained to track contract expiry dates to avoid risk of expired records."/>
        <s v="Fixed asset list not maintained by Operation department of the school. Since repairs and maintenance are done on campus, list may help campus to manage associated risk."/>
        <s v="Report of maintenance of fire extinguishers not evident. Thus, in case of emergency this may pose a OH&amp;S risk with more than 1000 students in campus."/>
        <s v="Valid school nurse license is not maintained on file. 11 (The one shown was expired. The school should ensure that the resource person is a licensed one."/>
        <s v="Detailed SOPs for an emergency medical situation may be maintained by school nurse including process to address in case of student medical accidents, immediate hospital list, immediate doctors contact numbers etc. to avoid delay during an emergency."/>
        <s v="Updated the medical room documents like replenishment and disposal of expired medicines was absent. This may pose a medical health hazard if expired medicines are inadvertently administered."/>
        <s v="List of students with known allergies was absent. This will create safety risk with such a large number of student school. It could be made available to the Nurse to prevent any untoward incident."/>
        <s v="Policy/procedure being followed re: non-disclosure of employee details undertaken by school was uncertain. With increasing personal data protection regulation coming into force, it may help if campus can put in place actions to pre-empt data leaks."/>
        <s v="A structured post admissions follow-up process (call/ mail/ google form) initiated by the admission department was not evident. Having such as process may capture feedback from new students/families to enhance customer relationship from sales perspective "/>
        <s v="Lack of structured organization documents saving observed which caused time-delays in audit. Support and practice may bring more awareness and efficient use of audit time for both auditees and auditors."/>
        <s v="Currently some of the documentation n Operations department is still in hardcopy. As the school presence grows, it may be more efficient to have all forms, documents and records online."/>
        <s v="The current process of reference checks could be enhanced to include background checks for the employees since we are a school and work with children from a very young age."/>
        <s v="Training in Risk-based thinking could be arranged for Head Office staff to enable risk assessment for their own functions as well as for all the campuses under their care. Function-wise risk may differ, and once trained, process owners may use these tools"/>
        <s v="Although leadership are well aware and up-to-date, awareness of the IMS processes uploaded in myGIIS could be increased for all employees. Staff could be encouraged to refer to their own processes uploaded in myGIIS under Policy tab to be familiar with th"/>
        <s v="Fire extinguisher should be available either inside or nearby the science labs"/>
        <s v="All potentially hazardous materials should be kept under lock and key with proper access control"/>
        <s v="Operation team should have a copy of lift servicing records and certificates even if the school does not own the premises"/>
        <s v="A record of number of Fire Extinguishers and their locations along with expiry dates should be available with the operations department in addition to the location map currently available"/>
        <s v="All external vendors/ visitors need to be provided with a temporary visitor pass or ID to safeguard children"/>
        <s v="Excel record keeping is comprehensive however, school could consider making the status of action taken clear e.g., Workplace inspection record, fire extinguisher report"/>
        <s v="Nurse should have a proper record of allergy medication, expiry of medication and allergy reaction. Also the sickbay record can include the actions taken by the nurse for any incidents reported"/>
        <s v="The Feedback Helpdesk team can look into maintaining a tracker for the tickets not closed within 2 working days (which is the TAT for the campus) to add to customer delight'"/>
        <s v="Current practice of resolution of Helpdesk tickets does not involve communicating to the Helpdesk in-charge. There seems to be a gap existing in inter-departmental communication which may result in gaps or delays in resolving or communicating resolution t"/>
        <s v="Admission team may look at contacting parents for any ratings below an acceptable limit within a specified time limit (for e.g., 3 where there is a need for improvement)"/>
        <s v="All documents that require a signature must be completed with a signature as part of the Standard to ensure that the approver/in charge is fully aware of the document. e.g., Teacher recruitment and performance monitoring (sample of new teacher orientation"/>
        <s v="Comprehensive document is made for Needs &amp; Expectations of Interested Parties, however it can include alumni (former students) also in it."/>
        <s v="Although the auditee was able to explain the process of Key back-up system, it’s process could be set further &amp; documented for retaining the process knowledge at campus level."/>
        <s v="CCTV cameras are installed in the campus, however a summary report in spreadsheet of total nos. of cameras available in the campus could be made that will help to know how many are available now with us"/>
        <s v="Campus team can look into sharing evidence on a common drive so that in case of any glitches another team member can share during audits, especially external audits."/>
        <s v="A feedback system could be initiated post campus tour / inquiry that will further help increasing their parent satisfaction and ultimately engagement"/>
        <s v="Rubber Mat to be placed near electric panel so as to minimize health &amp; safety risks"/>
        <s v="Although a training tracker is maintained &amp; is very well maintained, analysis of the trainings could be done so as to gain actionable insights into areas of improvement"/>
        <s v="Daily Work Performa Sheet is not maintained for Secondary Segment staff although it’s available for Primary Segment"/>
        <s v="Alumni could be added as an interested party in needs &amp; expectations"/>
        <s v="Although Training function maintains a comprehensive training tracker year-wise that captures attendance, feedback, effectiveness, etc…a 1 page, summary, at a glance report could be made that will provide an overview of all the training that have taken pl"/>
        <s v="Current practice for Risk Assessment is done by Leadership however departments may be aware of additional risks specific to their function but might be overlooked during a centralized assessment. Each department can&#10;do their own RA and document the same"/>
        <s v="Safety risk related to Teaching aids and toys provided to children (e.g. GMP) may be identified. This may include REACH certification."/>
        <s v="Inventory Management Software is under development, as reported by auditee. However, no other site mentioned about it."/>
        <s v="PASS (Person Aptitude to Study &amp; School) may be analyzed for potential bullies"/>
        <s v="In purchase department during 3 quote comparison, A life cycle cost may be considered instead of quoted price (especially for Capital Expenditure items)"/>
        <s v="The Vendor satisfaction survey may be carried out with set targets."/>
        <s v="CPD (Continuous Proficiency Development) may be considered for Staff Nurse for up-dation / refreshing of knowledge."/>
        <s v="A whistle blower system may be considered for identification of bullying in school, rather than depending on observation by the class teachers."/>
        <s v="Minimum inventory levels may be defined for stocks especially medicines and accessories."/>
        <s v="Staircases on emergency exits may have nets on the railings (similar to normal staircases)"/>
        <s v="Fire Extinguishers placement may be based on Fire load e.g., FE is not near the store where flammable material is stored (books, notebooks, uniforms)."/>
        <s v="The school has different types of FE – DCP, CO2 etc. The placement should be planned depending on type of fire e.g., CO2 near Electrical room / IT room / Chemical lab."/>
        <s v="Pressure test for Firefighting systems and its Log may be maintained"/>
        <s v="Risk in conducting Mock drill and other testing of emergencies may also be considered"/>
        <s v="A workflow kind of arrangement may be considered for admin processes"/>
        <s v="Ergonomics and Emotional intelligence trainings may be considered for the staff"/>
        <s v="CCTV with emotional intelligence may be considered in some locations"/>
        <s v="Part Automation of process for Admission may be considered"/>
        <s v="Statistical tools may be used to identify the standard deviation in processes and consider this data for process improvements"/>
        <s v="More Training to be imparted to the New Recruits, E.g., Library Executive awareness of E-Books."/>
        <s v="E-Books Access to Students."/>
        <s v="Earth Resistance Insulating Mat found torn below Electrical Panel"/>
        <s v="Medicines to Students without the advice of doctor may be refrained."/>
        <s v="Apart from Fire Drills, Medical Emergency, Electrical Shock, Natural Calamities (Earth quake, Floods) also to be conducted Periodically."/>
        <s v="Employee Attrition rate during 2020 was 16% and 2021 was 17%, to identify the Risks of Trained Employees Leaving the School &amp; Mitigation Plans."/>
        <s v="Admissions dept. could look into how to monitor the student database for any change of residency or visa status post admission in cases of changes in student/parents details and/or status."/>
        <s v="ISO standards awareness training can be conducted to increase awareness as it was last conducted in 2017"/>
        <s v="Although Mock Drills are happening regularly &amp; Improvement Actions being identified, it was observed while checking the Mock Drill Report that the evacuation time is increasing as compared to the previous report"/>
        <s v="Awareness Training on ISO was last conducted in 2020 (for selected staff) and in 2019 for all staff. Risk Assessment can form part of the training for deployment within all departments"/>
        <s v="Document with details of fire extinguishers with expiry date and location can be maintained"/>
        <s v="The departments can look into maintaining a risk register for their own processes. Each department can discuss the risk in their own processes and action plans during departmental meetings and can record the same."/>
        <s v="The Operations team can look into adding all documents to the drive for the Internal Audit (scanned copies of physical documents)"/>
        <s v="The Risk Register was reviewed last year. Team shall look at reviewing the document periodically. The dates can be changed according to the review date since the document shows old dates"/>
        <s v="The Proxy Management system can be looked into for enhancement and clear communication and data retrieval"/>
        <s v="The PV2 document held within the Quality department can be the latest one with final scores"/>
        <s v="The HR department can look into having a tracker for recording referral calls with the feedback received for monitoring and documentation"/>
        <s v="The HR can look into having evidences for the current year (old evidences of 2018 can be updated with the new ones) for the audit"/>
        <s v="The HR can look into having updated copies of all Employee related documents (academic/non-academic) with them (E.g. Teacher handbook)"/>
        <s v="The teacher hand book which is shared to all the academic staff through the coordinator has the grievance policy. The campus can look into sharing these general policies and details to all non-academic staff too."/>
        <s v="The Operations can have a tracker for all the maintenance contracts specifying the periodicity, dates, completion status will help the team for better monitoring the activities"/>
        <s v="Regular CPR awareness training should be conducted by Campus. After 2019, there has&#10;been no safety awareness training conducted. This is a requirement of the ISO standard"/>
        <s v="Review of HIRA document needs to be planned by the campus to assess risk rating for all the campus activities."/>
        <s v="Signing off / Approval signature of relevant approver in student’s Long Leave Applications form is missing. However, since approval comes from HQ via email, the relevant correspondence between HQ finance &amp; EC staff needs to be documented to close the loop"/>
        <s v="Parent communication with teachers and/or staff should have closed loop either in&#10;myGIIS and/or email. This may ensure closure of all issues leading to improved satisfaction of stakeholders."/>
        <s v="Broken climbing rope and loosen screws of the equipment observed at Primary&#10;playground area. Regular checks of playground area could be conducted for safety and to minimize potential risk of injury.Broken climbing rope and loosen screws of the equipment o"/>
        <s v="Monitoring and checking of school canteen of food hygiene in handling as well as storing&#10;foods such as frozen food. EC Operation incharge to have keys to all rooms including to canteen kitchen"/>
        <s v="Fixed Asset Register should indicate whether CCTV camera is operational or under&#10;maintenance. One CCTV was not working during the audit and no record of servicing available"/>
        <s v="Risk and Opportunity document can capture various other risks arising from&#10;neighborhood. This may help the campus to identify risks from/ to the community. Additionally, colour coding could be used to classify different types of risks as (high, medium, lo"/>
        <s v="Impact of risks arising from children with special needs can be added to risk register of academics’ department."/>
        <s v="School can look into adding additional language books as reference (perhaps in the Library) for second language students who have opted for Mandarin or Tamil language"/>
        <s v="To track inventory more effectively Inventory register can include columns like date of issue, date of receipts and remarks for various assets in the campus"/>
        <s v="Though the school reports ASAS average score for the campus, IBPYP segment is not considered while computing ASAS. This may impact the accuracy of the score"/>
        <s v="Librarian to work with the management of the campus to take steps in solving how to&#10;disposal of unused books. Currently unused books were kept in boxes at the library which may impact space usage and be a potential hazard"/>
        <s v="Additional Apps for Hindi and Mandarin in IBPYP curriculum could be considered. Access to additional Apps may enable students to practice relevant aspects (such as listening and pronunciation) wherever they may be, thus enhancing learning outcomes"/>
        <s v="Notebook moderation should not only indicate the signature, but also indicate&#10;name of HOD/COD near his/her signature. This may assist to track the moderation and identify person in-charge if required for future review"/>
        <s v="Induction Process for new teachers includes slides on Safety and legal compliance. However, considering PDPA requirements in Singapore staff needs to be made aware about Data protection"/>
        <s v="Regular CPR and first aid awareness training should be conducted by Campus. After 2019, there has been no safety awareness training conducted"/>
        <s v="Awareness Training in Risk-based thinking could be arranged for staff to enable risk assessment for their own functions and a consolidated risk register including various risks (like natural calamities) capturing risks of all departments and the actions t"/>
        <s v="Timely communication to be ensured to all departments about Fire drill video training and First Aid locations"/>
        <s v="An awareness training programme can be conducted for Admission counsellors to recognize and understand the behavioural patterns of students at the time of admission"/>
        <s v="Communication from nurse to parents should be documented. Documented communication will assist other nurse/staff during the emergency if the nurse in-charge is out of duty"/>
        <s v="Expired medication was shown in the evidence. However, no communication was recorded in the sample document."/>
        <s v="No access to view TNI data after data entry. Evidence has shown a requestor emailed to HR for a training, but no available report could be generated once data entry has been successfully submitted. This may impact in data capture and accuracy"/>
        <s v="School bus safety assessment form should have transport coordinator signature after checking has been done. Evidence hard copies shown from January to mid-August 2022 were without signature. This may make it difficult to know what was checked or not"/>
        <s v="Although there is a railing on the right side of the staircase, a similar railing on the left side is required to minimize the risk of injury or falling down for students. During assembly /dispersal emergency evacuations, the absence of railing on both si"/>
        <s v="Fire Extinguisher placement location should be such that in case of an emergency (e.g. In the basement store room, with the presence of flammable material (books, etc.) staff may not have time to exit the room to get the fire extinguisher located outside"/>
        <s v="An Emergency Preparedness Plan is required in the Canteen for easy reference of students and staff present there, in case of an emergency"/>
        <s v="CCTV to be installed for Store Room in Basement for safety &amp; security purposes"/>
        <s v="Flammable Sanitizers in Store Room to be placed separately under lock and key to minimize OH&amp;S risks"/>
        <s v="A single Master Plan showing where all the Fire Extinguishers are installed on campus may help Operations with identification and traceability"/>
        <s v="Although Emergency Evacuation Plans (EEP) are displayed throughout the campus with the exit route marked clearly, the Assembly Point could also be marked to make it easy even for newcomers to know where to assemble in case of an emergency"/>
        <s v="In a few places, discarded/broken furniture has been kept (e.g. gymnasium/skating basement). This could pose a hazard once school starts"/>
        <s v="Fire Extinguishers in Reception to be wall-mounted for easy access and reduce risk of injury for personnel."/>
        <s v="Occupational Health, Safety &amp; Security Policy Printout required in A3 Form to increase visibility"/>
        <s v="Risk &amp; Opportunities Document is not evident for the Admissions function. Maintaining this will help the function to be aware of the risks associated with their function and preventive actions to be taken"/>
        <s v="Medical Request Form could have the date mentioned for ease in tracking"/>
        <s v="Updated student medical records annual/bi-annually) to be maintained with access control. This may help prevent incidents of incorrect help during medical emergencies due to a lack of information. E.g. specific assistance that a student may require"/>
        <s v="Although a procedure for induction completion timeline could be seen for Noida Campus for newly joined employees which are a maximum of 7 days from DOJ, a report is required to be maintained for AY 22-23 that shows adherence to the procedure. Monitoring t"/>
        <s v="Actions taken should be updated for all of the feedback points that will ensure greater parent &amp; student satisfaction for GIIS Noida Campus. For example, the PTM Feedback Responses Spreadsheet Document for the period 9th May’22 to 14th May’22 for Grade 5."/>
        <s v="The book reading history (book issue record) could be maintained with previous years’ details too which will show whether there is an increase in the number of students opting to read books and make optimum utilization of the library’s facilities. Current"/>
        <s v="All policies of Harrods are scheduled to be reviewed in the current academic year. This may also be shared with staff at Head Office for better communication and understanding"/>
        <s v="A grievance policy for staff could be formulated and shared with all staff. This will help staff correctly identify the issues faced and seek appropriate response and assistance "/>
        <s v="A Training needs analysis based on the response from the employee / staff survey can be created for continuous improvement"/>
        <s v="Fixed asset Inventory list needs to be updated by Operations department of the school. Since repairs and maintenance are done on campus, such a list may help individual campuses manage assets at their location."/>
        <s v="A comprehensive document showing details of Fire extinguishers, their types, expiry dates and other relevant information can be maintained for overall monitoring at both Head Office and campus level"/>
        <s v="A vendor evaluation analysis could be put in place for better understanding of the needs and requirements of vendors as well as their performance for information and future reference"/>
        <s v="The Electric Room can be enhanced for safety by placing rubber mats"/>
        <s v="A monitoring system of parent profile updating can be introduced to ensure all details are up to date to enable speedy contact during emergencies. Periodic reminders could be sent to seek updated information from current parents"/>
        <s v="The Fire drill process document needs to be updated for the current process"/>
        <s v="The team can look into having an Emergency Response Plan which includes multiple emergencies. As of now, only emergency due to fire is being tracked and monitored"/>
        <s v="A structured post admissions follow-up process (call/ mail/ google form) could be initiated by the admission department to capture feedback from new students/families and enhance the process towards improved parent satisfaction"/>
        <s v="Post-training effectiveness survey could be conducted to capture whether the training has been useful and action plan may then be drawn up to address any gaps that may be found"/>
        <s v="The feedback manager can look into having a follow-up system on complaints for which actions cannot be taken on immediate basis and which may require time, capital and/or further escalation to management"/>
        <s v="Several infrastructure issues, unsafe acts &amp; unsafe conditions were observed, noted and have been highlighted in a separate Safety Audit Report. If not addressed and remedied urgently, this may impact multiple areas of stakeholder satisfaction and pose a "/>
        <s v="It was observed that current responsibility is unclear for some functions (Uniform, Bookshop, &amp; Admissions). There seems to be a plan for transfer of roles, responsibilities and authority. Operations stated that responsibility for Uniform and Bookshop was"/>
        <s v="In Admissions dept., the final sign-off for cases where the parent is asking for a higher grade, the academic team (subject matter experts) could be the final authority. This may ensure future disputes and dissatisfaction during higher grades/ critical ye"/>
        <s v="The myGIIS portal did not have the Student Handbook uploaded. The following message was found at the link “No Data Found”. This may impact satisfaction due to disputes on behaviour and other issues"/>
        <s v="Documented plan for several functions &amp; overall plan for future of school, not in evidence. The methods for monitoring, measurement, analysis and evaluation of academic plans need to be systematically planned and executed according to plan to ensure susta"/>
        <s v="Information gathered on immunisation, allergies &amp; students’ other medical records to be updated in myGIIS, where the Nurse can access them when dealing with students' health issues when they visit Sick Bay"/>
        <s v="Formalised SWOT or other tools is required to be able to capture issues affecting school, plan to mitigate and overcome the identified issues. This may help set the Context, identify Needs and Expectations of Interested parties and lead to improvement in "/>
        <s v="The preventive, corrective and support measures include counselling for which no supportive documentation/records were available"/>
        <s v="Safety committee in place. However, communication and information to members within the team was missing"/>
        <s v="Principal’s observation – Documented information not available. A formal PDCA cycle to be followed and captured into the performance monitoring system"/>
        <s v="Manual data entry of marks done for SIP &amp; used for discussion in PTM. This may lead to errors in data. 7S is currently not being used for this aspect"/>
        <s v="The Helpdesk system not used effectively. The staff needs to be trained to manage stakeholder satisfaction and timely response. Some ambiguity observed regarding the use of the Helpdesk system"/>
        <s v="Documentation for admissions department to be followed as per the process manual"/>
        <s v="The school assets (all assets) need to be physically verified and the records need to be updated at least once a year. IT Asset register has not been updated from 2020 and it doesn't have details of assets issued to staff/teachers"/>
        <s v="Student details bus-wise to be held with Operations Department as well as vendor. Emergency numbers (Police / Fire) need to be updated and displayed in all buses"/>
        <s v="APA certificate (Fire Extinguisher) has expired (dated September 2020)"/>
        <s v="AKINA TPM Trading certificate of BOMBA Registration has expired (June 2022)"/>
        <s v="Water Tank Cleaning and water quality checking not in place for the campus. Over time, dirt, dust, debris, mould and harmful bacteria may build up leading to health issues"/>
        <s v="Water cooler filter maintenance and cleaning records not in evidence. This combined with absence of water tank testing may pose a serious health hazard"/>
        <s v="The Elevator licence displayed in the elevator has expired. Elevator needs to be checked by authorised vendor and current certificate displayed"/>
        <s v="No rubber mats in the electrical room. Additionally flammable material such as mattress, wooden door found dumped in the electrical room"/>
        <s v="No fire extinguisher in the uniform shop. With flammable material, this could mean increased risk to all concerned, in case of fire"/>
        <s v="Old floor plans are being used in the Emergency Evacuation Plan displayed. This may lead to confusion in an emergency evacuation situation"/>
        <s v="Large bricks observed being used as door stoppers in several toilets. This could pose a risk for students in case of mischief since students cannot be supervised 100% of the time"/>
        <s v="The toilets are not clean and in poor condition overall. This may lead to adverse impact on student health and hygiene as well as overall satisfaction"/>
        <s v="Student strength in GMP segment has shrunk which may also be pandemic related. Current student strength is 64 (K1 &amp; K2 together). A focused local effort may help to contribute towards the sustainability and long-term survival of the school"/>
        <s v="Since student strength is stagnant, Principal could attend all exit interview, track &amp; record them to capture reasons. There were conflicting statements given on this matter. Also no evidence (dates / times) for all exit interviews was available"/>
        <s v="A child safety and protection policy can be drawn based on the GSF group level policy. This may mitigate risks to stakeholders and reassure parents"/>
        <s v="All processes to have a closed loop. E.g., when showing process flow of teacher observations, it is necessary to close the loop by informing teacher of findings, monitoring again &amp; documenting closure once matter is resolved. Alternately, steps can be sho"/>
        <s v="It is advisable to get home country documents (collected during admissions) translated to English to allow checking of validity and other details"/>
        <s v="Reminder can be sent to parents for updating of students profile to make sure all information is current"/>
        <s v="List of exiting students may be shared weekly by the admissions department, with to the librarian and other relevant staff. This will enable collection of library books and other school property. It was observed that books had gone missing in the past whi"/>
        <s v="Consolidated tracker could be maintained for all new recruits when HR calls to check references"/>
        <s v="Eyesight check of drivers could be done by transport vendor to ensure safety of children in the school bus. Additionally uniform for drivers could be considered to ensure only approved drivers operate the buses"/>
        <s v="Bus vendors and housekeeping staff can be trained for ISO Awareness, Fire Drills and First Aid"/>
        <s v="The Incident Report could be enhanced to capture action plans. This would help in preventing recurrence"/>
        <s v="The Fire hose reels were checked by the vendor and some replacements suggested in June 2022. However, these were still not carried out"/>
        <s v="The Leadership can look into documenting the Risks and Opportunities for all departments "/>
        <s v="During the physical site visit, it was noticed that the disinfectant spray was kept unattended in the canteen area. Though there was a symbol indicating that it was not drinking water, the container looked exactly like a water dispenser refill bottle. Thi"/>
        <s v="HR may look into including Health and safety as well as PDPA aspects in their training"/>
        <s v="HR may look into documenting internal and external trainings of both academic and non-academic staff"/>
        <s v="The overall training plan for non-academic staff was not evident during the audit"/>
        <s v="No evidence on IT Asset inventory shown during audit "/>
        <s v="The academic team can look into framing rules/policies for textbooks and reference books and communicating the same to students and parents"/>
        <s v="The Leadership can look into revising the processes based on the current update for e.g., academic policies"/>
        <s v="Emergency Response plan can include lightning and this to be included in the current plan"/>
        <s v="Certificate of fitness for electrical installation has expired and needs to be replaced"/>
        <s v="Fire drill had not been conducted post easing of Covid restrictions. No plan evident. The next Fire Drill to be planned at the earliest"/>
        <s v="Operations department can look into having an awareness on First Aid to all academic and non-academic staff"/>
        <s v="The clause 8.3 may be more elaborated in the documentation. The SIPOC for course development may be rewritten in lines of the ISO clause"/>
        <s v="Infrastructure risk w.r.t. safety may be considered"/>
        <s v="Complaints / feedback process may address issues which have been closed without resolution"/>
        <s v="Purchase invoice / RFQ may detail the exact specification of material required"/>
        <s v="Approved Vendor list may be developed item wise to ensure a minimum of 3 vendors for each material"/>
        <s v="A central store may be developed instead of campus wise. This shall reduce the total inventory"/>
        <s v="Re-order level for each item may be developed considering the consumption pattern and delivery period"/>
        <s v="Petty cash purchases may be analysed for trend"/>
        <s v="Preventive maintenance schedule &amp; checklist may be developed"/>
        <s v="Business risk analysis may include competition and recruitment of child offenders"/>
        <s v="Recruitment plan for the year may also specify target date"/>
        <s v="The clause 8.3 may be more elaborated in the documentation for development. The Course design &amp; content development may be rewritten in lines of the ISO clause."/>
        <s v="Chinese mathematics, use of abacus etc. may be considered as additional training in bilingual program. Vedic mathematics may also be considered as alternate."/>
        <s v="Complaints / feedback process may also address issues raised by internal stakeholders (where HR &amp; academic coordinators are responsible for response &amp; resolution)."/>
        <s v="Nanyang campus may not accept children with physical disabilities, due to its infrastructure. However, Suntec campus may consider developing systems for such children."/>
        <s v="Approved Vendor list may be developed item wise to ensure a minimum of 3 vendors for each material."/>
        <s v="Maintenance checklist may include building stability checks, lightening arrestor, earthing pits etc. (though not a legal requirement)"/>
        <s v="Electric sockets in the class room may be plugged or covered."/>
        <s v="Canteen hygiene checklist may be developed in line with FSSC standard (instead of generic checklist)"/>
        <s v="Fire load analysis may be carried out for placement of fire extinguishers (number &amp; type)."/>
        <s v="Evidence of knowledge and awareness training of ISO requirements and PDCA aspects was not demonstrated during the audit of IBPYP coordinator. In the absence of the same it may be unclear if all aspects of PYP curriculum are delivered and deployed in the d"/>
        <s v="Documentary evidence of processes in place as per myGIIS IMS policies 1-7 not seen in an organised manner. In the absence of the same it cannot be ascertained if the processes are well deployed across the curriculum"/>
        <s v="Evidence of Substitute teacher records not found-. In the absence of the same, it is not sure to ascertain if all classes have been substituted in the case of teacher becomes absent on any particular day"/>
        <s v="Evidence of First aid training as well as response to accidents and incidents given to all teachers not seen for 2022. In the absence of the same teachers will not be able to respond and react to first aid situations outside school premises or inside the "/>
        <s v="The process of collecting and sharing health records of newly admitted students including allergy records was not evident during the audit. In the absence of the same it cannot be ensured if all the information are shared to relevant campus nurses as well"/>
        <s v="No documents seen or no evidence seen for process or practice related to emergency response process in case of situations happening during ECA/ CCA / park time outside the school. In the absence of the same the teachers, support staff, external contract t"/>
        <s v="Evidence of emergency training for substitute teachers not seen. In the absence of the same, the&#10;substitute teachers will not have an idea of how to respond to emergency situations"/>
        <s v="No evidence of cleaning reports of washroom cleaning with time stamps seen. In the absence of the same it cannot be ensured that timely cleaning is conducted"/>
        <s v="Evidence of records of asset stock maintenance not seen for 2022. In the absence of the same it is not sure to ascertain if all assets are managed, safeguarded and maintained by the school"/>
        <s v="Documented evidence of Occupational Health and Safety Induction conducted not seen for&#10;new employee induction. In the absence of the evidence, it cannot be concluded that the mandatory safety induction for employees have been completed"/>
        <s v="Documented evidence of the employee induction records done by curriculum coordinator&#10;may be maintained by HR. This will help HR in charge to see the completeness of induction and track if all necessary induction is complete or not or not especially when t"/>
        <s v="Job Description &amp; Key Result Area for Business Development function was not available"/>
        <s v="Sighted the joining records of Admission Counsellor and the French Teacher. They have access to myGIIS. However, could not verify details of their Induction Modules / PPT’s completion on Teamie &amp; also of OHSAS standards Induction PPT"/>
        <s v="Action plans for low-rated parameters for improvements needs to be made for PSAT 2 Report for the Campus that was shared on 11th Jan’23"/>
        <s v="Random breath tests are conducted on bus drivers to assess alcohol consumption, but no records or documentation is being maintained."/>
        <s v="During Campus Inspection Round on 03-Feb, found secondary grade children playing in the swing in the playground meant for pre-primary kids. No teachers were seen with the students. This could pose a risk in case the students have an injury or accident (ma"/>
        <s v="Out of total 168 cameras installed on campus, 15 are not working"/>
        <s v="First Aid Box was not labelled"/>
        <s v="List of Trained First Aiders for the Campus to be made &amp; displayed in the Infirmary and in other prominent places on the campus so that in case of an emergency they can be reached out for assistance."/>
        <s v="Internal Campus staff members’ contact details / Internal Rescue Team Details e.g. Principal, VP, Admin Manager, etc. not mentioned in the Emergency Contact Details List"/>
        <s v="Bus Attendants were found to be not trained on Emergency Evacuation Preparedness, for example, how to open the bus emergency exit door."/>
        <s v="A list of trained firefighters could be made &amp; displayed prominently in the campus."/>
        <s v="First Aid Box for Bus Route No. IP3 &amp; Fire Extinguisher for GR2 were kept in inaccessible locations. This could pose a risk in looking for them in times of emergency"/>
        <s v="The agreement between GIIS and Cafe Coffee Day was not available with the operations Team."/>
        <s v="Post Course Effectiveness / Evaluation Results could be done for First Aid Training &amp; for CPR Trainings that will help in gauging the implementation by the participants of the knowledge gained by attending the training programme"/>
        <s v="Staff Utilization Data Record is not updated"/>
        <s v="The risks and opportunities document can be updated with the inclusion of new curriculum (IBDP) at the campus"/>
        <s v="The risks and opportunities related to the launch of Yarrow Park as a community connect initiative can be added to the risks and opportunities document"/>
        <s v="Relief Teachers should be made aware of the GIIS Health and Safety Policy"/>
        <s v="The Approved Vendor List with the Operations Executive is that of 2020-21 which needs updation"/>
        <s v="The CCTV and the Fire Extinguisher details with description, specifications and locations has not been updated"/>
        <s v="The Operations can look into maintaining a tracker for all the annual maintenance and servicing contracts/activities for monitoring and follow-up"/>
        <s v="The Water Tank cleaning report was not available at the campus though the actual cleaning has been carried out as per the available information"/>
        <s v="The certificate of Food Handling from Singapore Food Agency (SFA) which is displayed at the canteen has expired on July 2022"/>
        <s v="All service reports from vendors for the campus need to be maintained by the Operations Executive at EC campus for ease in reference and retrieval. E.g., the grease trap service reports"/>
        <s v="The School Bus Safety Assessment can be looked into for repeated follow-up in case of non-compliance to certain parameters mentioned in the checklist"/>
        <s v="It was observed that Bus E16 had Fire Extinguisher which had expired on 4th March 2023 "/>
        <s v="It was observed that Bus E14 had Fire Extinguisher which had expired in Feb 2020 and the medicines in the First Aid Kit had expired in June 2019"/>
        <s v="The Proxy Register can be shared with all academic staff through the official communication channel (Google drive/myGIIS)"/>
        <s v="The Daily Work Performa is not being maintained by all classes on regular basis as mentioned in the process manual (GIIS-ACA-04-Class Lesson Conduct Audit)"/>
        <s v="A Teacher Observation planner can be prepared for the Principal and all the co-ordinators for easy tracking and monitoring "/>
        <s v="The HOD Moderation Report has some samples of checking of HOD notebook correction by the HOD himself. The maker checker has to be two different people and to be clearly defined"/>
        <s v="The frequency of cross checking of written work mentioned in the process is not standardised across segments/levels (Reference: GIIS-ACA-04 4.2.2 Cross Checking of Written Work)"/>
        <s v="The admission counsellors can be trained on the PDPA requirements in Singapore"/>
        <s v="The key aspects of EduTrust, ISO and PDPA can be included in the HR Induction Deck for both academic and nonacademic staff"/>
        <s v="Though there are adhoc checks happening at the canteen for packed food items; these are not recorded/documented"/>
        <s v="There is no evident process of sharing the medical information/allergies and other medical issues of students to the school nurse from the admissions team"/>
        <s v="Food Tasting could be done as part of the routine checks for canteen"/>
        <s v="The Emergency Response plan should include all emergencies and disasters e.g. lockdown, lightning, terrorist attack etc.,"/>
        <s v="Although there is a systematic check of buses through the School Bus Safety Assessment, records can be kept for follow-up in case of non-compliance to certain parameters mentioned in the checklist"/>
        <s v="The academic induction can include additional awareness on some aspects of safety at the campus and introduction to the “Fire and Safety manual”"/>
        <s v="The list of trained fire fighters, fire wardens and trained first aiders to be displayed/circulated with all the staff and the students to be made aware of the same in case of emergencies to ensure safety at the campus"/>
        <s v="The safety and emergency related awareness are not created among all the staff in the campus"/>
        <s v="The Daily Work Performa and the Notebook checking record sheet is not being maintained by all segments/levels on regular basis as mentioned in the process manual (Reference: GIIS-ACA-04 Class Lesson Conduct Audit)"/>
        <s v="Few of the academic processes have changes and has been updated. These need to be reflected in the IMS Process Manual"/>
        <s v="There are few changes in the process of Teacher Recruitment and Performance Monitoring. These need to be updated in the IMS Process Manual"/>
        <s v="The finance approval limit for petty cash reimbursements not very clear. A coherent policy on the different limits and the necessary approvals required for the same need to be defined"/>
        <s v="The Stock Register is not being updated and there is no process of reconciliation of physical inventory and the stock register inventory at present"/>
        <s v="The action plans on the outcomes of staff survey and the progress on the same are not evident/recorded"/>
        <s v="The needs and expectations document could include staff as a stakeholder."/>
        <s v="Although the auditees appeared to have knowledge of the risks associated with their respective functions, it may be beneficial for the team to conduct their own risk assessment and document controls."/>
        <s v="Organizational Health and Safety training records were not evident"/>
        <s v="Though first aid training is conducted for all staff, records are not evident."/>
        <s v="Although auditees have confirmed that fire mock drill was conducted last year however records are not evident."/>
        <s v="Vendor evaluation records are not available for last year"/>
        <s v="There was no documented evidence of medicines expiry date available at infirmary, also it was observed that Prickly heat powder available in infirmary was expired in Jan’23 and not disposed."/>
        <s v="Fire extinguisher is not available in Store room (on the ground floor under staircase) where cleaning and other flammable material is stored."/>
        <s v="The presence of broken furniture in certain areas such as corridors and at the ground may pose a risk to students."/>
        <s v="Annual medical check-up including an eye examination for drivers was not evident"/>
        <s v="It would be beneficial to mark an assembly point to provide clear guidance for individuals in case of an emergency."/>
        <s v="Admissions Team was unaware about IMS manuals available on MyGIIS."/>
        <s v="SWOT analysis can include strengths like new labs, theatre club at campus, parental involvement in kaizen and sustainability activities carried out by team."/>
        <s v="Though there are regular cleaning and sanitization activities are conducted at infirmary, campus nurse can look into record the activities."/>
        <s v="Smoke detector test is conducted manually however documented evidence was unavailable."/>
        <s v="Few chemicals which are currently available at the Biology and Chemistry lab does not have any validity or expiry date mentioned (E.g. Ammonia solution, Barium Chloride)"/>
        <s v="It was observed that one chemical solution (Ammonia Solution) which was stored in the chemistry lab had already expired in 2020"/>
        <s v="The IT equipment allotment form had some fields which were incomplete (e.g. joining date and employee ID)"/>
        <s v="During school hours one student had boarded the bus without prior intimation. Incident report of this was not evident"/>
        <s v="Leadership mentioned that during management meetings the action plans are discussed however this was not evident e.g. PSAT OFI"/>
        <s v="The division panel with blinds/partition for patient care is not evident as mentioned in the Risks &amp; Opportunities tracker (point no. 14)."/>
        <s v="The campus can inspect the blind spots and look into having sufficient CCTV cameras in these areas (eg., Library, Admin Room, Conference Room etc.,)"/>
        <s v="It was noticed during the audit that the Dettol antiseptic bottle kept at the infirmary medical box had expired (Expiry date - Nov 2022)"/>
        <s v="There were seats in torn state with broken handles and few nails protruding noticed during the inspection of school buses ending 9457 and 9453 "/>
        <s v="The campus can look into having a wheelchair and a stretcher at the campus"/>
        <s v="The campus can look into having more fire extinguishers at the Library considering the area and the risk severity"/>
        <s v="A Training on audit awareness could be conducted for the campus team. Team members were not comfortable sharing additional information other than what was uploaded on the Drive (this doesn't give the auditor confidence that the audit objective has been me"/>
        <s v="The recurrence of First Aid training to teachers and nannies can be looked into for revision"/>
        <s v="The basic health records of new staff are recorded and maintained at the clinic. The campus can look into maintaining the records for all the staff at the campus."/>
        <s v="The first aid boxes could be placed at visible locations"/>
        <s v="The list of Grievance Committee members could be documented and signed by the SDO"/>
        <s v="The Stock management at the campus including requisitions could be improved to avoid delays"/>
        <s v="The records of feedback from parents who visited the campus were not evident. Records of the same could be maintained for analysis and continuous improvement"/>
        <s v="The campus can look into adding the date of joining in the withdrawal data which is extracted from myGIIS for analysis"/>
        <s v="The Principal / Supervisor's signature was missing in the Induction Form"/>
        <s v="Few gaps were observed in the stock in and out records maintained by the procurement team. The campus can look into adding the previous months brought forward count in the stock register"/>
        <s v="ISI 15652 Electrical Rubber Mat Below all Electrical Panels may be Ensured."/>
        <s v="CCD Catering Agreement &amp; FSSAI License may be ensured."/>
        <s v="Class Rooms Space for AC External Unit to be closed or maintained: is full of bird droppings &amp; eggs"/>
        <s v="Emergency Exit Signages to be put up e.g., MPH at 4th Floor."/>
        <s v="Update Organizational Chart including Lab. Assistant, IT Etc."/>
        <s v="Transport Vehicle driver medical report &amp; colour blindness reports may be retained."/>
        <s v="Requests for specific teacher (from students / parents) may be investigated."/>
        <s v="Conflict of interest is determined by experience / familiarity for Q paper setting, invigilation, and paper checking. It may be formally recorded. The conflict is restricted to having their own children in the class, which may be expanded."/>
        <s v="Emergency preparedness checks is presently restricted to fire drills conducted by SCDF. It may also include other emergencies like medical emergency (which does not require evacuation or disturbing children)"/>
        <s v="A formal risk assessment may be carried out for events which may include crowd management, traffic management, security, safety, waste generation etc."/>
        <s v="The QT9 software includes only auditor notes. Auditor is required to first develop Audit checklist which may be approved by GCEE. Auditor notes should include all checklist items to ensure that audit has been adequately completed"/>
        <s v="HIRA and Legal register may be customized for each campus"/>
        <s v="Maintenance of facility is mainly under AMC with respective vendors. A visit register detailing plan and actuals as well as spares replaced may be developed"/>
        <s v="IBDP includes projects to be taken by students. This can be considered as a service offering to commercial businesses and actual project experience be given to students"/>
        <s v="FAQ may be developed based on helpdesk issues. What went right may also be analysed for “GOOD” feedback."/>
        <s v="The doors to library from Aomori University may be locked from school side to ensure no possible entry from Aomori school (intruder control)"/>
        <s v="Formal training may be provided to admissions team to identify cases of special needs. A counsellor is approached only if admission teams have some doubt about the potential student."/>
        <s v="The campus is at higher price point for GMP, compared to other international schools. USP may be identified and highlighted in operational procedures."/>
        <s v="Purchase department may consider % PRF where the delivery is later than expected date on PRF."/>
        <s v="Expected delivery date and technical specifications are not stated on P.O. and the same is considered based on quotation given by vendor. The P.O. may refer to supplier quote."/>
        <s v="School has considerable assets across various campuses. ISO 55001 Asset Management may be considered for system implementation and certification"/>
        <s v="Harrods can look into removing the blood group field from the Admission Application Form as&#10;parents are reluctant to share the same"/>
        <s v="A template for admission rejection letters could be developed. This will help the campus to track the improvement for reapplication"/>
        <s v="School collects certain documents during admission. However, this checklist can have a stringent quality check to ensure all important documents are collected"/>
        <s v="The school can look into procuring a designated printer for the Examination room. The HR and Admissions department should look into maintaining confidentiality while printing sensitive documents"/>
        <s v="Policy on data protection and disposal of obsolete confidential documents was not evident"/>
        <s v="The Exam rooms with assessment papers were not locked. This might lead to noncompliance with the curriculum board and may cause the school to lose credibility in their assessment process"/>
        <s v="Cleaning Supplies were not stored in a controlled access room. This could lead to a potential hazard for stakeholders"/>
        <s v="First Aid Boxes does not mention the expiry dates. Regular checks on the first aid boxes by the Operations/nurse was not evident. Nurse could have a master list of all First Aid boxes with designated locations"/>
        <s v="The Occupational Health and Safety Policy could be displayed at the campus. HR can look into adding an OHS module during induction"/>
        <s v="Harrods can look into controlled disposal of chemicals in use"/>
        <s v="Material Safety Data Sheet could be made available in labs and with cleaners"/>
        <s v="Snacks delivered for students at 11 AM and consumed later was kept in non-refrigerated shelves. This could be a potential cause of food contamination"/>
        <s v="The shower area in the washroom attached to the classroom was used for storing food containers. This could be a potential hazard for pest infestation"/>
        <s v="The campus can look into tracking the pest control process which in place for better monitoring and documentation"/>
        <s v="Overloading of electric power point can lead to potential hazards. Harrods can look into ensuring safety protocol and mitigation of potential risk."/>
        <s v="The visitor log with the security could capture the Identity details and phone numbers of visitors"/>
        <s v="HR can look into ensuring all staff movement is recorded for in and out as this can lead to confusion during an emergency"/>
        <s v="The Operations team could look into documenting the list of Fire Extinguishers with locations and types. The placement of Fire Extinguishes could also be looked into as it was found that many areas had multiple Fire Extinguishers close to each other"/>
        <s v="Harrods can look into adding evacuation protocols for other disasters also apart from the Fire Evacuation drills conducted on regular basis. Also these evacuation protocols could be posted in the campus"/>
        <s v="Fire alarms and power sockets were evident in strategic locations. However, all fire alarms and power sockets need to be encased with a casing to avoid any misuse by the students and also to avoid trip hazards"/>
        <s v="The Operations Team can look into having an Incident report for operational mishaps"/>
        <s v="The school can look into segregation of offer letters and to change sign-off roles for each segregated admission. This will avoid the delay in signing off the offer letters"/>
        <s v="The approval signature and dates were found missing in some staff records (Ofentse Mokhane). Harrods could check these before filing away to avoid any disputes in the future"/>
        <s v="An awareness session could be conducted for all vendors, suppliers and partners"/>
        <s v="The Operations can look into having a Vendor satisfaction survey and evaluation on regular basis. Details and reasons for Inactive vendors could be added to the tracker"/>
        <s v="Management Review Meeting to be scheduled to discuss and close any pending points of last External Audit"/>
        <s v="Even though all the functions are conducting a risk analysis, it would be advisable to consolidate all into one document (Risk Register - HIRA)"/>
      </sharedItems>
    </cacheField>
    <cacheField name="Audit Type (Internal/ External)" numFmtId="0">
      <sharedItems>
        <s v="Internal"/>
        <s v="External"/>
      </sharedItems>
    </cacheField>
    <cacheField name="Audit Report Date" numFmtId="164">
      <sharedItems containsSemiMixedTypes="0" containsDate="1" containsString="0">
        <d v="2019-02-20T00:00:00Z"/>
        <d v="2019-04-14T00:00:00Z"/>
        <d v="2019-04-16T00:00:00Z"/>
        <d v="2019-05-16T00:00:00Z"/>
        <d v="2019-02-14T00:00:00Z"/>
        <d v="2019-03-05T00:00:00Z"/>
        <d v="2019-05-25T00:00:00Z"/>
        <d v="2019-05-29T00:00:00Z"/>
        <d v="2019-05-31T00:00:00Z"/>
        <d v="2019-06-24T00:00:00Z"/>
        <d v="2019-07-08T00:00:00Z"/>
        <d v="2019-07-09T00:00:00Z"/>
        <d v="2019-07-10T00:00:00Z"/>
        <d v="2019-06-10T00:00:00Z"/>
        <d v="2019-06-11T00:00:00Z"/>
        <d v="2019-08-16T00:00:00Z"/>
        <d v="2019-11-06T00:00:00Z"/>
        <d v="2019-08-02T00:00:00Z"/>
        <d v="2019-11-12T00:00:00Z"/>
        <d v="2019-12-10T00:00:00Z"/>
        <d v="2019-12-11T00:00:00Z"/>
        <d v="2019-12-12T00:00:00Z"/>
        <d v="2019-12-13T00:00:00Z"/>
        <d v="2019-12-14T00:00:00Z"/>
        <d v="2020-02-05T00:00:00Z"/>
        <d v="2020-02-06T00:00:00Z"/>
        <d v="2020-01-16T00:00:00Z"/>
        <d v="2020-01-17T00:00:00Z"/>
        <d v="2020-02-19T00:00:00Z"/>
        <d v="2020-02-20T00:00:00Z"/>
        <d v="2020-02-17T00:00:00Z"/>
        <d v="2020-02-18T00:00:00Z"/>
        <d v="2020-02-03T00:00:00Z"/>
        <d v="2020-03-26T00:00:00Z"/>
        <d v="2020-03-30T00:00:00Z"/>
        <d v="2020-04-01T00:00:00Z"/>
        <d v="2020-04-03T00:00:00Z"/>
        <d v="2020-04-06T00:00:00Z"/>
        <d v="2020-04-10T00:00:00Z"/>
        <d v="2020-06-10T00:00:00Z"/>
        <d v="2020-06-11T00:00:00Z"/>
        <d v="2020-07-13T00:00:00Z"/>
        <d v="2020-07-14T00:00:00Z"/>
        <d v="2020-07-27T00:00:00Z"/>
        <d v="2020-07-28T00:00:00Z"/>
        <d v="2020-07-31T00:00:00Z"/>
        <d v="2020-08-01T00:00:00Z"/>
        <d v="2020-08-26T00:00:00Z"/>
        <d v="2020-08-27T00:00:00Z"/>
        <d v="2020-08-28T00:00:00Z"/>
        <d v="2020-08-29T00:00:00Z"/>
        <d v="2020-08-30T00:00:00Z"/>
        <d v="2020-08-31T00:00:00Z"/>
        <d v="2020-09-01T00:00:00Z"/>
        <d v="2020-09-02T00:00:00Z"/>
        <d v="2020-09-03T00:00:00Z"/>
        <d v="2020-09-04T00:00:00Z"/>
        <d v="2020-09-05T00:00:00Z"/>
        <d v="2020-09-28T00:00:00Z"/>
        <d v="2020-09-29T00:00:00Z"/>
        <d v="2020-10-05T00:00:00Z"/>
        <d v="2020-10-06T00:00:00Z"/>
        <d v="2020-11-24T00:00:00Z"/>
        <d v="2020-11-20T00:00:00Z"/>
        <d v="2020-11-26T00:00:00Z"/>
        <d v="2020-12-15T00:00:00Z"/>
        <d v="2021-05-25T00:00:00Z"/>
        <d v="2021-06-02T00:00:00Z"/>
        <d v="2021-07-11T00:00:00Z"/>
        <d v="2021-07-17T00:00:00Z"/>
        <d v="2021-08-01T00:00:00Z"/>
        <d v="2021-08-03T00:00:00Z"/>
        <d v="2021-09-13T00:00:00Z"/>
        <d v="2021-10-04T00:00:00Z"/>
        <d v="2021-10-25T00:00:00Z"/>
        <d v="2021-11-02T00:00:00Z"/>
        <d v="2021-11-15T00:00:00Z"/>
        <d v="2021-11-23T00:00:00Z"/>
        <d v="2021-11-24T00:00:00Z"/>
        <d v="2021-11-29T00:00:00Z"/>
        <d v="2021-11-30T00:00:00Z"/>
        <d v="2022-02-14T00:00:00Z"/>
        <d v="2022-01-24T00:00:00Z"/>
        <d v="2022-02-20T00:00:00Z"/>
        <d v="2022-02-23T00:00:00Z"/>
        <d v="2022-04-04T00:00:00Z"/>
        <d v="2022-02-28T00:00:00Z"/>
        <d v="2022-06-14T00:00:00Z"/>
        <d v="2022-08-18T00:00:00Z"/>
        <d v="2022-08-29T00:00:00Z"/>
        <d v="2022-09-05T00:00:00Z"/>
        <d v="2022-09-12T00:00:00Z"/>
        <d v="2022-09-20T00:00:00Z"/>
        <d v="2022-10-12T00:00:00Z"/>
        <d v="2022-10-13T00:00:00Z"/>
        <d v="2023-02-16T00:00:00Z"/>
        <d v="2023-03-20T00:00:00Z"/>
        <d v="2023-03-23T00:00:00Z"/>
        <d v="2023-03-29T00:00:00Z"/>
        <d v="2023-04-05T00:00:00Z"/>
        <d v="2023-05-02T00:00:00Z"/>
        <d v="2023-05-10T00:00:00Z"/>
        <d v="2023-05-17T00:00:00Z"/>
        <d v="2023-07-04T00:00:00Z"/>
        <d v="2023-07-25T00:00:00Z"/>
      </sharedItems>
    </cacheField>
    <cacheField name="Brand" numFmtId="164">
      <sharedItems>
        <s v="GIIS"/>
        <s v="OWIS"/>
        <s v="HIA"/>
      </sharedItems>
    </cacheField>
    <cacheField name="GEO'" numFmtId="164">
      <sharedItems>
        <s v="Japan"/>
        <s v="Middle East"/>
        <s v="India"/>
        <s v="Malaysia"/>
        <s v="All Geos"/>
        <s v="Singapore"/>
        <s v="Cambodia"/>
      </sharedItems>
    </cacheField>
    <cacheField name="Campus" numFmtId="0">
      <sharedItems>
        <s v="Tokyo"/>
        <s v="Abu Dhabi"/>
        <s v="Balewadi"/>
        <s v="Dubai"/>
        <s v="KL"/>
        <s v="All Geos"/>
        <s v="BLR-Whitefield"/>
        <s v="Surat"/>
        <s v="Ahmedabad"/>
        <s v="PG Smart Campus"/>
        <s v="East Coast -Singapore"/>
        <s v="Hadapsar"/>
        <s v="Bannerghatta"/>
        <s v="India HQ"/>
        <s v="Noida"/>
        <s v="Nanyang"/>
        <s v="GCEE (India)"/>
        <s v="C1"/>
        <s v="Tokyo - HK"/>
        <s v="Tokyo - SSD"/>
        <s v="C4"/>
        <s v="C2"/>
        <s v="C3"/>
      </sharedItems>
    </cacheField>
    <cacheField name="Audit Finding Categorisation (Observations/NC/OFI)" numFmtId="0">
      <sharedItems>
        <s v="Minor -Non-Conformities"/>
        <s v="OFI"/>
        <s v="Major -Non-Conformities"/>
        <s v="Observation"/>
      </sharedItems>
    </cacheField>
    <cacheField name="ISO Standard" numFmtId="1">
      <sharedItems containsSemiMixedTypes="0" containsString="0" containsNumber="1" containsInteger="1">
        <n v="9001.0"/>
        <n v="45001.0"/>
        <n v="21001.0"/>
      </sharedItems>
    </cacheField>
    <cacheField name="ISO Clause No.">
      <sharedItems containsMixedTypes="1" containsNumber="1">
        <n v="7.2"/>
        <n v="6.1"/>
        <s v="8.3.3"/>
        <s v="8.3.2"/>
        <s v="8.3.4"/>
        <s v="7.1.5"/>
        <s v="8.3.5"/>
        <s v="7.1.4"/>
        <s v="7.1.2"/>
        <s v="7.5.2"/>
        <s v="7.1.6"/>
        <s v="8.5.1"/>
        <s v="8.4.1"/>
        <s v="7.5.3"/>
        <n v="7.1"/>
        <n v="8.1"/>
        <s v="7.1.3"/>
        <s v="5.2.2"/>
        <n v="7.5"/>
        <n v="7.4"/>
        <n v="8.5"/>
        <s v="8.2.1"/>
        <s v="9.1.1"/>
        <s v="9.1.3"/>
        <s v="8.5.4"/>
        <s v="8.4.2"/>
        <s v="8.4.3"/>
        <n v="7.3"/>
        <n v="4.3"/>
        <n v="4.2"/>
        <s v="8.2.2"/>
        <n v="8.4"/>
        <n v="8.2"/>
        <s v="6.1.3"/>
        <n v="10.1"/>
        <n v="8.3"/>
        <s v="6.1.2"/>
        <n v="5.2"/>
        <n v="5.3"/>
        <n v="10.3"/>
        <s v="8.1.2"/>
        <n v="9.1"/>
        <n v="9.3"/>
        <s v="9.1.2"/>
        <s v="7.5.1"/>
        <s v="8.5.3"/>
        <n v="10.2"/>
        <n v="6.2"/>
        <s v="8.1.4"/>
        <n v="5.4"/>
        <n v="4.1"/>
        <n v="9.2"/>
        <s v="7.4.2"/>
        <s v="6.1.4"/>
        <n v="5.1"/>
        <s v="5.1.1"/>
        <s v="8.2.3"/>
        <s v="8.5.5"/>
        <n v="6.3"/>
        <n v="4.4"/>
        <s v="9.3.2"/>
        <s v="8.5.2"/>
        <s v="5.1.2"/>
        <s v="8.2.4"/>
        <s v="8.5.6"/>
        <s v="9.1.4"/>
        <s v="7.4.3"/>
        <s v="7.2.2"/>
        <s v="9.1.5"/>
        <n v="8.6"/>
      </sharedItems>
    </cacheField>
    <cacheField name="ISO Clause Name" numFmtId="0">
      <sharedItems>
        <s v=" Competence"/>
        <s v=" Address risk &amp; opportunity"/>
        <s v=" Design &amp; development inputs"/>
        <s v=" Design &amp; development planning"/>
        <s v=" Design &amp; development controls"/>
        <s v=" Monitoring &amp; measuring resources"/>
        <s v=" Design &amp; development outputs"/>
        <s v=" Environment for Operating Processes"/>
        <s v=" People"/>
        <s v=" Creating and updating"/>
        <s v=" Organizational knowledge"/>
        <s v=" Control of production &amp;  service provision"/>
        <s v=" General (External Processes)"/>
        <s v=" Control of documented information"/>
        <s v=" Resources"/>
        <s v=" Operational planning and control"/>
        <s v=" Infrastructure"/>
        <s v=" Communicating quality policy"/>
        <s v=" Documented information"/>
        <s v=" Communication"/>
        <s v=" Actions to address risk &amp; opportunities"/>
        <s v=" Production &amp; service provision"/>
        <s v=" Customer communication"/>
        <s v=" General (Performance Evaluation)"/>
        <s v=" Analysis &amp; evaluation"/>
        <s v=" Preservation"/>
        <s v=" Type &amp; extent of control"/>
        <s v=" Information for external provide"/>
        <s v=" Awareness"/>
        <s v=" Scope of QMS"/>
        <s v=" Needs &amp; Expectations"/>
        <s v=" Determining requirements for products &amp; services"/>
        <s v=" Control of external processes, products &amp; services"/>
        <s v=" Emergency preparedness and response"/>
        <s v=" Determination of legal and other requirements"/>
        <s v=" General (Improvement)"/>
        <s v=" Design &amp; development of products &amp; services"/>
        <s v=" Hazard identification &amp; assessment of risks and opportunities"/>
        <s v=" OH&amp;S Policy"/>
        <s v=" Organizational Roles, Responsibilities, Authorities"/>
        <s v=" Continual improvement"/>
        <s v=" Eliminating Hazards and reducing OH&amp;S risks"/>
        <s v=" Requirements for products and services"/>
        <s v=" Monitoring, measurement, analysis &amp; performance evaluation"/>
        <s v=" Management review"/>
        <s v=" Evaluation of Complaince"/>
        <s v=" General (Documented Info)"/>
        <s v=" Customer satisfaction"/>
        <s v=" Property belonging to customers or external providers"/>
        <s v=" Incident, nonconformity &amp; corrective action"/>
        <s v=" Monitoring, measurement, analysis &amp; evaluation"/>
        <s v=" Quality objectives &amp; planning to achieve them"/>
        <s v=" Needs &amp; Expectations of workers and other interested parties"/>
        <s v=" Procurement"/>
        <s v=" Consultation and participation of workers"/>
        <s v=" Understanding the organization and its context"/>
        <s v=" Internal audit"/>
        <s v=" Internal Communication"/>
        <s v=" Role, Responsibility, Authority"/>
        <s v=" Planning action to address OH&amp;S"/>
        <s v=" Leadership &amp; Commitment"/>
        <s v=" Policy"/>
        <s v=" Nonconformity &amp; corrective action"/>
        <s v=" General (Leadership)"/>
        <s v=" Review of requirements for products &amp; services"/>
        <s v=" Post-delivery activities"/>
        <s v=" Planning of changes"/>
        <s v=" QMS System &amp; Processes"/>
        <s v=" Management review inputs"/>
        <s v=" Identification &amp; traceability"/>
        <s v=" Customer focus"/>
        <s v=" Changes to requirements for products &amp; services"/>
        <s v=" Control of changes"/>
        <s v=" Actions to address risks &amp; opportunities"/>
        <s v=" Environment for the Operation of Educational Processes"/>
        <s v="Continual Improvement"/>
        <s v="Methods for monitoring, measurement, analysis and evaluation"/>
        <s v="Opportunities for Improvement"/>
        <s v="Protection and transperancy of leaners' data"/>
        <s v="Satisfaction of learners, other beneficiaries and staff"/>
        <s v="Communicating requirements for educational products &amp; services"/>
        <s v="Communication arrangements"/>
        <s v="Human Resources"/>
        <s v=" OH&amp;S objectives &amp; planning to achieve them"/>
        <s v="Additional requirements for special needs education (Competence)"/>
        <s v="Analysis and evaluation"/>
        <s v="Understanding the needs and expectations of interested parties"/>
        <s v=" Release of products and services"/>
      </sharedItems>
    </cacheField>
    <cacheField name="Department" numFmtId="0">
      <sharedItems>
        <s v="HR"/>
        <s v="Operations"/>
        <s v="Academics"/>
        <s v="Quality"/>
        <s v="Management"/>
        <s v="IT"/>
        <s v="Administration"/>
        <s v="Admissions"/>
        <s v="Projects"/>
        <s v="Operations "/>
        <s v="Helpdesk"/>
        <s v="Leadership"/>
      </sharedItems>
    </cacheField>
    <cacheField name="Area" numFmtId="0">
      <sharedItems containsString="0" containsBlank="1">
        <m/>
      </sharedItems>
    </cacheField>
    <cacheField name="Target closure date">
      <sharedItems containsDate="1" containsMixedTypes="1">
        <d v="2019-04-21T00:00:00Z"/>
        <d v="2019-06-13T00:00:00Z"/>
        <d v="2019-06-15T00:00:00Z"/>
        <d v="2019-07-15T00:00:00Z"/>
        <d v="2019-04-15T00:00:00Z"/>
        <d v="2019-05-04T00:00:00Z"/>
        <d v="2019-07-24T00:00:00Z"/>
        <d v="2019-07-28T00:00:00Z"/>
        <d v="2019-07-30T00:00:00Z"/>
        <d v="2019-08-23T00:00:00Z"/>
        <d v="2020-06-30T00:00:00Z"/>
        <d v="2019-09-06T00:00:00Z"/>
        <d v="2019-09-07T00:00:00Z"/>
        <d v="2019-09-08T00:00:00Z"/>
        <d v="2019-08-09T00:00:00Z"/>
        <d v="2020-06-17T00:00:00Z"/>
        <d v="2019-08-10T00:00:00Z"/>
        <d v="2019-10-15T00:00:00Z"/>
        <d v="2020-05-31T00:00:00Z"/>
        <d v="2020-01-05T00:00:00Z"/>
        <d v="2019-10-01T00:00:00Z"/>
        <d v="2020-01-11T00:00:00Z"/>
        <d v="2020-02-08T00:00:00Z"/>
        <d v="2020-02-09T00:00:00Z"/>
        <d v="2020-02-10T00:00:00Z"/>
        <d v="2020-02-11T00:00:00Z"/>
        <d v="2020-02-12T00:00:00Z"/>
        <d v="2020-04-05T00:00:00Z"/>
        <d v="2020-04-06T00:00:00Z"/>
        <d v="2020-03-16T00:00:00Z"/>
        <d v="2020-03-17T00:00:00Z"/>
        <d v="2020-08-31T00:00:00Z"/>
        <d v="2020-10-06T00:00:00Z"/>
        <d v="2020-04-19T00:00:00Z"/>
        <d v="2020-04-20T00:00:00Z"/>
        <d v="2020-04-17T00:00:00Z"/>
        <d v="2020-04-18T00:00:00Z"/>
        <d v="2020-09-30T00:00:00Z"/>
        <d v="2020-06-15T00:00:00Z"/>
        <d v="2020-04-03T00:00:00Z"/>
        <d v="2020-07-15T00:00:00Z"/>
        <d v="2020-10-30T00:00:00Z"/>
        <d v="2020-05-25T00:00:00Z"/>
        <d v="2020-05-29T00:00:00Z"/>
        <d v="2020-06-02T00:00:00Z"/>
        <d v="2020-07-30T00:00:00Z"/>
        <d v="2020-05-30T00:00:00Z"/>
        <d v="2020-08-30T00:00:00Z"/>
        <d v="2020-06-09T00:00:00Z"/>
        <d v="2020-08-15T00:00:00Z"/>
        <d v="2020-08-01T00:00:00Z"/>
        <d v="2020-07-05T00:00:00Z"/>
        <d v="2020-07-31T00:00:00Z"/>
        <d v="2020-09-01T00:00:00Z"/>
        <d v="2020-09-10T00:00:00Z"/>
        <d v="2020-06-29T00:00:00Z"/>
        <d v="2020-08-10T00:00:00Z"/>
        <d v="2020-08-13T00:00:00Z"/>
        <d v="2020-08-14T00:00:00Z"/>
        <s v="20/09/2020"/>
        <s v="31/08/2020"/>
        <d v="2020-10-26T00:00:00Z"/>
        <s v="31/10/2020"/>
        <s v="30/11/2020"/>
        <s v="13/11/2020"/>
        <s v="23/10/2020"/>
        <s v="22/10/2020"/>
        <s v="26/10/2020"/>
        <s v="30/10/2020"/>
        <d v="2020-11-30T00:00:00Z"/>
        <d v="2020-12-31T00:00:00Z"/>
        <d v="2021-03-31T00:00:00Z"/>
        <d v="2021-01-04T00:00:00Z"/>
        <d v="2020-11-19T00:00:00Z"/>
        <d v="2020-01-12T00:00:00Z"/>
        <d v="2020-10-11T00:00:00Z"/>
        <d v="2021-01-31T00:00:00Z"/>
        <d v="2020-10-12T00:00:00Z"/>
        <d v="2021-01-24T00:00:00Z"/>
        <d v="2021-01-20T00:00:00Z"/>
        <d v="2021-01-15T00:00:00Z"/>
        <d v="2021-02-15T00:00:00Z"/>
        <d v="2021-02-13T00:00:00Z"/>
        <d v="2021-07-24T00:00:00Z"/>
        <d v="2021-08-01T00:00:00Z"/>
        <d v="2021-09-09T00:00:00Z"/>
        <d v="2021-09-15T00:00:00Z"/>
        <d v="2021-09-30T00:00:00Z"/>
        <d v="2021-10-02T00:00:00Z"/>
        <d v="2021-11-12T00:00:00Z"/>
        <d v="2021-12-03T00:00:00Z"/>
        <d v="2021-12-24T00:00:00Z"/>
        <d v="2022-01-01T00:00:00Z"/>
        <d v="2022-01-14T00:00:00Z"/>
        <d v="2022-01-22T00:00:00Z"/>
        <d v="2022-01-23T00:00:00Z"/>
        <d v="2022-01-28T00:00:00Z"/>
        <d v="2022-01-29T00:00:00Z"/>
        <d v="2022-04-15T00:00:00Z"/>
        <d v="2022-03-25T00:00:00Z"/>
        <d v="2022-04-21T00:00:00Z"/>
        <d v="2022-04-24T00:00:00Z"/>
        <d v="2022-06-03T00:00:00Z"/>
        <d v="2022-04-29T00:00:00Z"/>
        <d v="2022-08-13T00:00:00Z"/>
        <d v="2022-10-17T00:00:00Z"/>
        <d v="2022-10-28T00:00:00Z"/>
        <d v="2022-11-04T00:00:00Z"/>
        <d v="2022-11-11T00:00:00Z"/>
        <d v="2022-11-19T00:00:00Z"/>
        <d v="2022-12-11T00:00:00Z"/>
        <d v="2022-12-12T00:00:00Z"/>
        <d v="2023-04-17T00:00:00Z"/>
        <d v="2023-05-19T00:00:00Z"/>
        <d v="2023-05-22T00:00:00Z"/>
        <d v="2023-05-28T00:00:00Z"/>
        <d v="2023-06-04T00:00:00Z"/>
        <d v="2023-07-01T00:00:00Z"/>
        <d v="2023-07-09T00:00:00Z"/>
        <d v="2023-07-16T00:00:00Z"/>
        <d v="2023-09-02T00:00:00Z"/>
        <d v="2023-09-23T00:00:00Z"/>
      </sharedItems>
    </cacheField>
    <cacheField name="Actual closure date">
      <sharedItems containsDate="1" containsMixedTypes="1">
        <d v="2020-02-05T00:00:00Z"/>
        <d v="2019-09-06T00:00:00Z"/>
        <d v="2019-05-21T00:00:00Z"/>
        <d v="2019-06-06T00:00:00Z"/>
        <d v="2019-06-29T00:00:00Z"/>
        <d v="2019-05-17T00:00:00Z"/>
        <d v="2019-06-13T00:00:00Z"/>
        <d v="2020-01-16T00:00:00Z"/>
        <d v="2019-08-29T00:00:00Z"/>
        <d v="2019-05-24T00:00:00Z"/>
        <d v="2019-04-26T00:00:00Z"/>
        <d v="2019-06-03T00:00:00Z"/>
        <d v="2019-08-01T00:00:00Z"/>
        <d v="2020-04-22T00:00:00Z"/>
        <d v="2019-05-28T00:00:00Z"/>
        <d v="2020-01-21T00:00:00Z"/>
        <d v="2020-02-27T00:00:00Z"/>
        <d v="2020-05-28T00:00:00Z"/>
        <d v="2020-02-25T00:00:00Z"/>
        <d v="2020-01-30T00:00:00Z"/>
        <d v="2020-02-03T00:00:00Z"/>
        <d v="2020-01-07T00:00:00Z"/>
        <d v="2020-02-12T00:00:00Z"/>
        <d v="2019-05-15T00:00:00Z"/>
        <d v="2019-08-07T00:00:00Z"/>
        <d v="2020-01-11T00:00:00Z"/>
        <d v="2020-01-23T00:00:00Z"/>
        <d v="2020-01-10T00:00:00Z"/>
        <d v="2020-03-06T00:00:00Z"/>
        <d v="2020-03-05T00:00:00Z"/>
        <d v="2020-03-03T00:00:00Z"/>
        <d v="2020-06-18T00:00:00Z"/>
        <d v="2020-04-27T00:00:00Z"/>
        <d v="2020-03-17T00:00:00Z"/>
        <d v="2020-06-04T00:00:00Z"/>
        <d v="2020-02-26T00:00:00Z"/>
        <d v="2020-07-21T00:00:00Z"/>
        <d v="2020-05-14T00:00:00Z"/>
        <d v="2020-06-19T00:00:00Z"/>
        <d v="2019-09-02T00:00:00Z"/>
        <d v="2020-07-22T00:00:00Z"/>
        <d v="2020-11-03T00:00:00Z"/>
        <d v="2020-03-19T00:00:00Z"/>
        <d v="2020-05-16T00:00:00Z"/>
        <d v="2020-02-18T00:00:00Z"/>
        <d v="2020-03-23T00:00:00Z"/>
        <d v="2020-04-28T00:00:00Z"/>
        <d v="2020-02-19T00:00:00Z"/>
        <d v="2019-11-28T00:00:00Z"/>
        <d v="2019-12-18T00:00:00Z"/>
        <d v="2020-07-01T00:00:00Z"/>
        <d v="2019-11-07T00:00:00Z"/>
        <d v="2019-11-16T00:00:00Z"/>
        <d v="2019-10-24T00:00:00Z"/>
        <d v="2019-11-04T00:00:00Z"/>
        <d v="2019-11-02T00:00:00Z"/>
        <d v="2020-01-13T00:00:00Z"/>
        <d v="2019-11-15T00:00:00Z"/>
        <d v="2020-05-27T00:00:00Z"/>
        <d v="2020-03-13T00:00:00Z"/>
        <d v="2020-02-21T00:00:00Z"/>
        <d v="2020-03-11T00:00:00Z"/>
        <d v="2020-06-30T00:00:00Z"/>
        <d v="2020-05-26T00:00:00Z"/>
        <d v="2020-02-22T00:00:00Z"/>
        <d v="2020-05-05T00:00:00Z"/>
        <d v="2020-02-20T00:00:00Z"/>
        <d v="2019-12-05T00:00:00Z"/>
        <d v="2020-03-09T00:00:00Z"/>
        <d v="2020-06-17T00:00:00Z"/>
        <d v="2020-01-22T00:00:00Z"/>
        <d v="2019-12-19T00:00:00Z"/>
        <d v="2020-02-13T00:00:00Z"/>
        <d v="2020-02-24T00:00:00Z"/>
        <d v="2020-02-07T00:00:00Z"/>
        <d v="2020-01-09T00:00:00Z"/>
        <d v="2020-02-17T00:00:00Z"/>
        <d v="2020-02-28T00:00:00Z"/>
        <d v="2020-02-15T00:00:00Z"/>
        <d v="2020-04-23T00:00:00Z"/>
        <d v="2020-03-20T00:00:00Z"/>
        <d v="2020-04-25T00:00:00Z"/>
        <d v="2020-03-12T00:00:00Z"/>
        <d v="2020-05-04T00:00:00Z"/>
        <d v="2020-01-06T00:00:00Z"/>
        <d v="2020-06-23T00:00:00Z"/>
        <d v="2020-07-24T00:00:00Z"/>
        <d v="2021-02-08T00:00:00Z"/>
        <d v="2020-06-24T00:00:00Z"/>
        <d v="2020-02-29T00:00:00Z"/>
        <d v="2020-11-26T00:00:00Z"/>
        <d v="2020-10-08T00:00:00Z"/>
        <d v="2020-07-09T00:00:00Z"/>
        <d v="2020-03-26T00:00:00Z"/>
        <d v="2020-11-10T00:00:00Z"/>
        <d v="2020-06-08T00:00:00Z"/>
        <d v="2020-05-08T00:00:00Z"/>
        <d v="2020-04-24T00:00:00Z"/>
        <d v="2020-07-03T00:00:00Z"/>
        <d v="2020-04-11T00:00:00Z"/>
        <d v="2020-08-03T00:00:00Z"/>
        <d v="2020-04-21T00:00:00Z"/>
        <d v="2020-05-12T00:00:00Z"/>
        <d v="2020-05-21T00:00:00Z"/>
        <d v="2020-11-13T00:00:00Z"/>
        <d v="2020-09-10T00:00:00Z"/>
        <d v="2020-04-13T00:00:00Z"/>
        <d v="2020-06-22T00:00:00Z"/>
        <d v="2020-06-09T00:00:00Z"/>
        <d v="2020-06-05T00:00:00Z"/>
        <d v="2020-06-10T00:00:00Z"/>
        <d v="2020-06-06T00:00:00Z"/>
        <d v="2020-05-20T00:00:00Z"/>
        <d v="2020-08-27T00:00:00Z"/>
        <d v="2020-05-18T00:00:00Z"/>
        <d v="2020-07-02T00:00:00Z"/>
        <d v="2020-07-27T00:00:00Z"/>
        <d v="2020-09-01T00:00:00Z"/>
        <d v="2020-07-15T00:00:00Z"/>
        <d v="2020-07-28T00:00:00Z"/>
        <d v="2020-06-12T00:00:00Z"/>
        <d v="2020-08-07T00:00:00Z"/>
        <d v="2021-02-03T00:00:00Z"/>
        <d v="2021-02-01T00:00:00Z"/>
        <d v="2020-09-08T00:00:00Z"/>
        <d v="2020-09-14T00:00:00Z"/>
        <d v="2020-09-11T00:00:00Z"/>
        <d v="2021-01-20T00:00:00Z"/>
        <d v="2021-01-21T00:00:00Z"/>
        <d v="2021-01-25T00:00:00Z"/>
        <d v="2021-01-29T00:00:00Z"/>
        <d v="2020-08-15T00:00:00Z"/>
        <d v="2020-08-26T00:00:00Z"/>
        <d v="2020-09-15T00:00:00Z"/>
        <d v="2020-11-06T00:00:00Z"/>
        <d v="2020-10-10T00:00:00Z"/>
        <d v="2020-10-09T00:00:00Z"/>
        <d v="2020-10-14T00:00:00Z"/>
        <d v="2020-10-23T00:00:00Z"/>
        <d v="2020-09-30T00:00:00Z"/>
        <d v="2020-09-28T00:00:00Z"/>
        <d v="2020-10-02T00:00:00Z"/>
        <d v="2020-10-20T00:00:00Z"/>
        <d v="2020-09-22T00:00:00Z"/>
        <d v="2021-01-07T00:00:00Z"/>
        <d v="2020-11-02T00:00:00Z"/>
        <d v="2020-12-01T00:00:00Z"/>
        <d v="2020-12-08T00:00:00Z"/>
        <d v="2020-11-19T00:00:00Z"/>
        <d v="2020-12-04T00:00:00Z"/>
        <d v="2021-02-02T00:00:00Z"/>
        <d v="2021-02-06T00:00:00Z"/>
        <d v="2021-02-16T00:00:00Z"/>
        <d v="2021-02-04T00:00:00Z"/>
        <d v="2021-01-12T00:00:00Z"/>
        <d v="2020-12-10T00:00:00Z"/>
        <d v="2021-01-27T00:00:00Z"/>
        <d v="2021-01-02T00:00:00Z"/>
        <d v="2021-02-11T00:00:00Z"/>
        <d v="2021-01-28T00:00:00Z"/>
        <d v="2021-01-04T00:00:00Z"/>
        <d v="2021-01-05T00:00:00Z"/>
        <d v="2021-07-31T00:00:00Z"/>
        <d v="2021-06-22T00:00:00Z"/>
        <d v="2021-06-25T00:00:00Z"/>
        <d v="2021-07-06T00:00:00Z"/>
        <d v="2021-06-30T00:00:00Z"/>
        <d v="2021-07-08T00:00:00Z"/>
        <d v="2021-06-24T00:00:00Z"/>
        <d v="2021-06-28T00:00:00Z"/>
        <d v="2021-06-23T00:00:00Z"/>
        <d v="2021-06-21T00:00:00Z"/>
        <d v="2021-07-12T00:00:00Z"/>
        <d v="2021-06-08T00:00:00Z"/>
        <d v="2021-06-16T00:00:00Z"/>
        <d v="2022-02-14T00:00:00Z"/>
        <d v="2022-02-08T00:00:00Z"/>
        <d v="2021-09-13T00:00:00Z"/>
        <d v="2021-11-13T00:00:00Z"/>
        <d v="2021-12-09T00:00:00Z"/>
        <d v="2021-08-19T00:00:00Z"/>
        <d v="2021-11-27T00:00:00Z"/>
        <d v="2021-09-08T00:00:00Z"/>
        <d v="2021-11-08T00:00:00Z"/>
        <d v="2021-11-07T00:00:00Z"/>
        <d v="2022-03-03T00:00:00Z"/>
        <d v="2021-12-08T00:00:00Z"/>
        <d v="2021-09-05T00:00:00Z"/>
        <d v="2022-02-18T00:00:00Z"/>
        <d v="2021-09-21T00:00:00Z"/>
        <d v="2021-10-08T00:00:00Z"/>
        <d v="2021-10-13T00:00:00Z"/>
        <d v="2021-09-27T00:00:00Z"/>
        <d v="2021-09-29T00:00:00Z"/>
        <d v="2021-10-29T00:00:00Z"/>
        <d v="2021-11-24T00:00:00Z"/>
        <d v="2021-10-27T00:00:00Z"/>
        <d v="2021-10-21T00:00:00Z"/>
        <d v="2022-02-01T00:00:00Z"/>
        <d v="2022-01-11T00:00:00Z"/>
        <d v="2022-02-21T00:00:00Z"/>
        <d v="2022-01-12T00:00:00Z"/>
        <d v="2022-01-17T00:00:00Z"/>
        <d v="2022-01-31T00:00:00Z"/>
        <d v="2022-01-18T00:00:00Z"/>
        <d v="2021-11-03T00:00:00Z"/>
        <d v="2021-12-14T00:00:00Z"/>
        <d v="2021-11-20T00:00:00Z"/>
        <d v="2021-11-18T00:00:00Z"/>
        <d v="2021-11-16T00:00:00Z"/>
        <d v="2022-01-25T00:00:00Z"/>
        <d v="2022-01-21T00:00:00Z"/>
        <d v="2022-02-26T00:00:00Z"/>
        <d v="2022-02-05T00:00:00Z"/>
        <d v="2022-02-24T00:00:00Z"/>
        <d v="2022-02-28T00:00:00Z"/>
        <d v="2022-03-02T00:00:00Z"/>
        <d v="2022-02-19T00:00:00Z"/>
        <d v="2022-03-01T00:00:00Z"/>
        <d v="2022-02-25T00:00:00Z"/>
        <d v="2022-08-17T00:00:00Z"/>
        <d v="2022-08-19T00:00:00Z"/>
        <d v="2022-05-17T00:00:00Z"/>
        <d v="2022-06-13T00:00:00Z"/>
        <d v="2022-07-27T00:00:00Z"/>
        <d v="2022-07-14T00:00:00Z"/>
        <d v="2022-06-07T00:00:00Z"/>
        <d v="2022-08-16T00:00:00Z"/>
        <d v="2022-08-04T00:00:00Z"/>
        <d v="2022-05-20T00:00:00Z"/>
        <d v="2022-08-09T00:00:00Z"/>
        <d v="2022-08-18T00:00:00Z"/>
        <d v="2022-08-12T00:00:00Z"/>
        <d v="2022-11-01T00:00:00Z"/>
        <d v="2022-10-03T00:00:00Z"/>
        <d v="2022-11-02T00:00:00Z"/>
        <s v="NA"/>
        <d v="2022-09-19T00:00:00Z"/>
        <d v="2022-09-22T00:00:00Z"/>
        <d v="2022-09-29T00:00:00Z"/>
        <d v="2022-11-09T00:00:00Z"/>
        <d v="2023-02-27T00:00:00Z"/>
        <d v="2022-10-10T00:00:00Z"/>
        <d v="2022-11-24T00:00:00Z"/>
        <d v="2022-09-13T00:00:00Z"/>
        <d v="2022-09-14T00:00:00Z"/>
        <d v="2022-09-07T00:00:00Z"/>
        <d v="2022-09-17T00:00:00Z"/>
        <d v="2023-07-07T00:00:00Z"/>
        <d v="2023-05-15T00:00:00Z"/>
        <d v="2022-09-16T00:00:00Z"/>
        <d v="2023-02-06T00:00:00Z"/>
        <d v="2022-10-12T00:00:00Z"/>
        <d v="2023-04-05T00:00:00Z"/>
        <d v="2022-11-07T00:00:00Z"/>
        <d v="2022-11-08T00:00:00Z"/>
        <d v="2022-11-03T00:00:00Z"/>
        <d v="2023-01-12T00:00:00Z"/>
        <d v="2022-10-31T00:00:00Z"/>
        <d v="2022-12-12T00:00:00Z"/>
        <d v="2023-01-30T00:00:00Z"/>
        <d v="2023-01-31T00:00:00Z"/>
        <d v="2023-01-09T00:00:00Z"/>
        <d v="2022-12-01T00:00:00Z"/>
        <d v="2022-11-10T00:00:00Z"/>
        <d v="2022-11-21T00:00:00Z"/>
        <d v="2022-11-22T00:00:00Z"/>
        <d v="2022-12-20T00:00:00Z"/>
        <d v="2022-12-07T00:00:00Z"/>
        <d v="2022-11-28T00:00:00Z"/>
        <d v="2023-02-23T00:00:00Z"/>
        <d v="2023-03-06T00:00:00Z"/>
        <d v="2023-03-16T00:00:00Z"/>
        <d v="2023-03-20T00:00:00Z"/>
        <d v="2023-04-07T00:00:00Z"/>
        <d v="2023-03-13T00:00:00Z"/>
        <d v="2023-04-14T00:00:00Z"/>
        <d v="2023-04-10T00:00:00Z"/>
        <d v="2023-05-02T00:00:00Z"/>
        <d v="2023-02-24T00:00:00Z"/>
        <d v="2023-04-26T00:00:00Z"/>
        <d v="2023-02-25T00:00:00Z"/>
        <d v="2023-04-06T00:00:00Z"/>
        <d v="2023-04-09T00:00:00Z"/>
        <d v="2023-05-04T00:00:00Z"/>
        <d v="2023-05-29T00:00:00Z"/>
        <d v="2023-05-05T00:00:00Z"/>
        <d v="2023-07-04T00:00:00Z"/>
        <d v="2023-07-24T00:00:00Z"/>
        <d v="2023-06-23T00:00:00Z"/>
        <d v="2023-07-25T00:00:00Z"/>
        <d v="2023-08-17T00:00:00Z"/>
        <d v="2023-08-11T00:00:00Z"/>
        <d v="2023-08-10T00:00:00Z"/>
        <d v="2023-08-16T00:00:00Z"/>
      </sharedItems>
    </cacheField>
    <cacheField name="Actions Taken " numFmtId="0">
      <sharedItems containsBlank="1">
        <s v="Minutes of Meeting signed by Principal on effectiveness of the training, the process to start by Feb 2020"/>
        <s v="Action taken- Lock fixed for library."/>
        <s v="lower level of english extra classes have been started."/>
        <s v="objective goals are made 2019-2020 and mail sent to teachers."/>
        <s v="Past exam papers are now ket in library and arranged suject wise."/>
        <s v="Additional roles and resposibilities have been defined for teachers and coordinators to mentor other teachers."/>
        <s v="MyGIIS EPR is now utilised."/>
        <s v="Process of making ID compulsory for all students has been intiated"/>
        <s v="New Periodicals and Magazines are now subscribed for. Photo of the same are attached."/>
        <s v="Attendance record, feedback record of training is now complete."/>
        <s v="Induction and on job training details of newly hired employees conducted by academic coordinator."/>
        <s v="New teachers have been informed during the staff orientation with HR department.Evidences attached."/>
        <s v="Job description created for every role and is effective from April 2019."/>
        <s v="Compentency skill Matrix is made with right experience and qualification."/>
        <s v="Evidence on Principal's approval and cirriculum has been found."/>
        <s v="MOM details are available for circiculum planning."/>
        <s v="Training reqirement details have been recorded online on RAMCO"/>
        <s v="Induction checklist has been maintained."/>
        <s v="Standard format is used and maintained"/>
        <s v="Evidence Found. Ticket can be closed."/>
        <s v="Vendor pre-evaluation Form were used and maintained and therefore ticket can be closed."/>
        <s v="Vendor Pre-Evaluation Form is used and maintained"/>
        <s v="Process, forms and templates updated in common drive and myGIIS"/>
        <s v="Fire evacuations plan are displayed at prominent locations."/>
        <s v="Fire extinguishers has been refilled and new labels with next refilling date is indicated."/>
        <s v="A Fire safety training and mock drill has been planned in the month of June 2019."/>
        <s v="Basket Ball cout has been indentified as assembly point."/>
        <s v="Training for ISO 9001:2015 has been provided by Mr.Mihir and Mr.Rattin."/>
        <s v="Posters of Quality Policy and objectives are been displayed in the campus effcetively."/>
        <s v="PROMISE V2 rolled out in all campuses"/>
        <s v="Training records has been maintained by HR."/>
        <s v="School calender has been updated on my giis."/>
        <s v="With the Implemtation of 7's analysis the segment-wise data is communicated to the teachers."/>
        <s v="GMP documents has been checked and verified and it has been implemented in the campus."/>
        <s v="SWOT Analysis done by the campus"/>
        <s v="Training conducted by the new teacher."/>
        <s v="Coordinator has started process of preparing and checking teacher's monthly report."/>
        <s v="Compliant handling system is in place and monitored by campus"/>
        <s v="Fire drill evidence is conducted and record of the same is now maintained"/>
        <s v="Curriculum is now approved"/>
        <s v="Minutes of the meeting are maintained for critical discussions"/>
        <s v="Paper vetting form is in use now."/>
        <s v="Answer key is now created"/>
        <s v="Vendor Pre-Evaluation form is in use now."/>
        <s v="PPM now maintained by the campus."/>
        <s v="MSDS is now made available in labs"/>
        <s v="Evidence of Evaluation Recordof Induction training is available"/>
        <s v="Revision of Manual On this point Exclusion 7.1.5 to be added to 4.3"/>
        <s v="Master List to be revised and retention period to be included"/>
        <s v="Class teacher to ensure that a verification of dates mail is received from parent in future"/>
        <s v="ppt to be categorized and labelled and if used,lesson plan to clearly state the referance no."/>
        <s v="All Exam papers Soft Copy to be encrypted and stored by Exam Department.Exam Process to be Included in Annexures"/>
        <s v="a.The Observation Document changed by including the parameter of Follow up observation.                                                                                                                                                                        "/>
        <s v="Recruitment Policy to clearly define the roles and responsibilities of Relief Teachers be it short term or long Term"/>
        <s v="Storage of Books to be changed to ensure no damage or loss"/>
        <s v="Verification of Record Keeping to checked and photos of Extinguisher label to be included to aviod errors"/>
        <s v="Evidence for Rating  added on  Vendor Evaluation documentation"/>
        <s v="The academic objectives set subject wise for primary and secondary was decided by academic leaders and disseminated to all teachers.They are aware of their  academic KPIs.&#10;"/>
        <s v="AEB minutes documents the changes and color coding has been implemented"/>
        <s v="SLA are developed"/>
        <s v="GIIS maintains just in time inventory"/>
        <s v="PDPA requirements are notified to all teachers, staff, parents and third party"/>
        <s v="AEB minutes where decision is taken not to implement FOG Index"/>
        <s v="Proper Channelisation of bus routes."/>
        <s v="Answer key should be shared with parallel teachers along with question-paper."/>
        <s v="Word fortnightly should not be used along with the lesson plan."/>
        <s v="Proper time table of obervations should be made so that each teacher''s lesson is observed atleast once in ayear."/>
        <s v="Data is secured in external HDD"/>
        <s v="CCTV installed"/>
        <s v="Proper proxy time table is maintained"/>
        <s v="Proxy Procedure is intimated by WhatsApp"/>
        <s v="Security fees refund option is now being been mapped in myGIIS"/>
        <s v="Student transfer message are now automated. Hence, ticket can be closed"/>
        <s v="emergency exits are kept closed "/>
        <s v="Rubber mats etc are displayed in the campus"/>
        <s v="contract labour licenece not applicable to the campus"/>
        <s v="Fire NOC is furnished by the campus. Hence, ticket can be closed"/>
        <s v="Campus handles school e-waste"/>
        <s v="Health cards are maintained."/>
        <s v="There is a doctor on call arranged by campus."/>
        <s v="School is following proper breaks"/>
        <s v="Dietician is placed in campus."/>
        <s v="Teachers  monitors students meal"/>
        <s v="Safety committee is now formed in school"/>
        <s v="Electrician visits school regularly"/>
        <s v="Medical records are maintained"/>
        <s v="GIIS surat has medical kit in sports room"/>
        <s v="Children caary their own water bottle"/>
        <s v="Staff background is checked"/>
        <s v="Child protection policy is formed in school."/>
        <s v="Trainings are provided in school"/>
        <s v="Stress Management is conducted by campus"/>
        <s v="Fire extinguishers are been installed in the campus"/>
        <s v="As per the Country director's instructions, due to non availability of budget railings cannot be provided this year"/>
        <s v="Smoke detectors are replaced and are in working condition now"/>
        <s v="Safety checks are maintained by the campus"/>
        <s v="FE are now placed in bus and training has been provided"/>
        <s v="CCTV cameras has been installed"/>
        <s v="Transport manager details are displayed inside the school premises."/>
        <s v="First Aid boxes are kept in the campus"/>
        <s v="Alarm bell is in the school buses."/>
        <s v="Uniform is provided corret name &amp; other details."/>
        <s v="Medical record maintained"/>
        <s v="Containers are now used as storage."/>
        <s v="Aprons are now seen"/>
        <s v="Drying towels are now provided"/>
        <s v="food item are safely brought to school"/>
        <s v="Railings are put in school."/>
        <s v="FE's are available and checked for expiration"/>
        <s v="Records are maintained"/>
        <s v="Ceiling is maintained by the campus."/>
        <s v="AS per the CD, no canteen facility available for this year so can be closed"/>
        <s v="House keeping standards are maintained"/>
        <s v="Chairs and AC's are now removed"/>
        <s v="The school has tied up with the hospital"/>
        <s v="Teachers are trained for first  Aid in campus."/>
        <s v="Medical checks are carried for all students"/>
        <s v="Health and Wellness club organised by Teachers"/>
        <s v="School Health manual maintained and shared by teachers"/>
        <s v="First Aid posters displayed in school premises."/>
        <s v="Medical awareness provided in campus"/>
        <s v="Facility provided in school for differently abled children in school"/>
        <s v="Counselor on roll in school campus"/>
        <s v="Child protection awareness provided to parents."/>
        <s v="Child Abuse policy in place now."/>
        <s v="Adolescence related awareness provided to students"/>
        <s v="Awareness program conducted by school"/>
        <s v="Evacuation plan is displayed by school"/>
        <s v="student and staff are trained, for evacuation plan."/>
        <s v="Fisrt Aid program awareness is conducted by school"/>
        <s v="Staff is trained in DM and evacuation plan."/>
        <s v="School has tied up with hospital nearby for emergency ambulance"/>
        <s v="Protocol followed in case of emergencies is displayed in different parts of the building"/>
        <s v="Training is provided by the school"/>
        <s v="Yes the school is well equipped"/>
        <s v="DRP plan exist in the campus"/>
        <s v="Yes, the school has Disaster Team"/>
        <s v="Yes, the school staff is trained for Disaster"/>
        <s v="As per the school Disaster plan"/>
        <s v="Assembly area is marked and visible "/>
        <s v="yes mock drills are conducted in the school"/>
        <s v="Yes, the school has proper e-waste handling system"/>
        <s v="Yes it is visible"/>
        <s v="Details are now provided"/>
        <s v="Yes the windows of the bus is well fitted"/>
        <s v="Medical check is provided to the campus"/>
        <s v="Phone is provided to the bus driver"/>
        <s v="The school building is free from any such toxic material"/>
        <s v="Pest control activities are performed"/>
        <s v="The school campus is well lighted and ventilated"/>
        <s v="Doors and windows are well fitted"/>
        <s v="Proper attire is provieded to the cook"/>
        <s v="Cleaning of utensils are now done at proper facility"/>
        <s v="Containers are in place"/>
        <s v="Food material is well stored"/>
        <s v="Adequate facilities for tiolets are provided"/>
        <s v="Medical check is reguarly done"/>
        <s v="Treatment is done within the limit"/>
        <s v="Adequate measures are taken"/>
        <s v="Cleaning is taken care by school"/>
        <s v="Pest control treatment done in school"/>
        <s v="Medical record are examined by the medical practitioner"/>
        <s v="Exits are clearly identifiable"/>
        <s v="stairways are free from any storage. "/>
        <s v="Evacuation plan posted every where in the school."/>
        <s v="As per the school safety plan"/>
        <s v="Safety posters well placed in school"/>
        <s v="Toilets are kept clean by the school"/>
        <s v="Signages are visible"/>
        <s v="FE signage are now visible"/>
        <s v="Monitoring of CCTV camera is done"/>
        <s v="Background checks done by school"/>
        <s v="School security committee exsits"/>
        <s v="As per security plan"/>
        <s v="As per safety plan"/>
        <s v="Process exists"/>
        <s v="Identity of visitors checked"/>
        <s v="Approval process exists"/>
        <s v="ID and badges are separte for teachers, visitors and parents"/>
        <s v="As per training plan"/>
        <s v="Fire Hydrants are installed, hence ticket can be closed"/>
        <s v="As per disaster plan"/>
        <s v="Evacuation drill taining is conducted"/>
        <s v="Fire drills conducted"/>
        <s v="Training are conducted"/>
        <s v="Social media policy exists"/>
        <s v="CCTV installed in cafeteria."/>
        <s v="Staff and students are now trained to report unescorted visitors / strangers"/>
        <s v="Camera view is now clear"/>
        <s v="As per school policy"/>
        <s v="Keys are properly managed"/>
        <s v="Fire alarm system exists"/>
        <s v="Smoke detectors are operating and school campus has entered into AMC with the vendor for its regular maintenance"/>
        <s v="CCTV Camera installed in buses"/>
        <s v="First aid kit in all school buses"/>
        <s v="FE kept at all places"/>
        <s v="CCTV is now installed in buses"/>
        <s v="Security guards are deployed with proper background checks"/>
        <s v="Customer complaint policy exists"/>
        <s v="Unwanted material is cleared"/>
        <s v="Campus has completed documentation process and government will be issuing the license."/>
        <s v="Noise level test is done by school"/>
        <s v="All are obtained by the campus"/>
        <s v="Air quality test in now done in the campus"/>
        <s v="School has male attendant"/>
        <s v="School pick up -drop off arranged in such a way that no girl child is picked up first and dropped of last"/>
        <s v="Canteen records maintained"/>
        <s v="Cleaniness of transport of food is well taken care by school"/>
        <s v="School buses are painted yellow"/>
        <s v="Details are displayed prominently"/>
        <s v="Windows of the bus are now fitted with grills"/>
        <s v="FE in school buses"/>
        <s v="CCTV properly installed"/>
        <s v="Transport manager details are displayed inside the school bus."/>
        <s v="School buses are fitted with alarm bells and sirens"/>
        <s v="Medical records produced"/>
        <s v="Proper uniform is provided"/>
        <s v="Valid agreement exists"/>
        <s v="Medical records including blood group details are maintained"/>
        <s v="Refresher training is conducted to increase proficiency"/>
        <s v="Mobiles have been provided to Drivers and attendants"/>
        <s v="Feeback reocrd maintained"/>
        <s v="Medical records produced&#10;Reporting system of illness is there"/>
        <s v="AS per the CD, no budget for this year so can be closed"/>
        <s v="EMP are displayed in campus"/>
        <s v="FE are easily accessible"/>
        <s v="Housekeeping is adequately taken care by the school"/>
        <s v="Records are maintained for MSDS"/>
        <s v="OSHAs posters prominently displayed"/>
        <s v="All naked wires are covered"/>
        <s v="Rubber mats are place in front of energised board "/>
        <s v="Stacking of material is proper"/>
        <s v="Toilets are clean as per checklist"/>
        <s v="safety signs are clearly visible"/>
        <s v="Safety signage visible"/>
        <s v="FE is kept at designated place"/>
        <s v="Students Health issue is now communicated to the school by google form "/>
        <s v="A program has been designed to understand health problems of the children"/>
        <s v="Teachers training schedule in place."/>
        <s v="Laboratories are equipped to handle common emergencies"/>
        <s v="they are monitoried by duty muster"/>
        <s v="PE instructor in consultation with Nurse, to do monitoring and analysis of the Students Health. "/>
        <s v="School Bus is equipped with first aid boxes etc."/>
        <s v="Training schedule for staff in place."/>
        <s v="According to an article published, employers may not get an answer because of PDPA act with reference to background checks of an employee. "/>
        <s v="Child policy put in place according to The Child Act 2016"/>
        <s v="Trainer from Ministry of Women And Child Development trained the staff to protect children from abuse"/>
        <s v="Assembly are conducted in school where children are taught 'good touch and bad touch'."/>
        <s v="Issue is addressed in school assembly and by the counsellor."/>
        <s v="Assembly are conducted in school where program's are conducted to address issues on bullying, harassment etc"/>
        <s v="Assembly are conducted in school where program's are conducted to build confidence among students."/>
        <s v="Evacuation plan is displayed at different places in the school"/>
        <s v="student and staff are trained, and signage are visible"/>
        <s v="CCTV installed in blind spots."/>
        <s v="Staff is trained for emergency"/>
        <s v="Not mandatory for campus hence currently decided to go as per single railing "/>
        <s v="CPR and Rirst Aid Training conducted"/>
        <s v="As per DRP, disaster response team is now formed"/>
        <s v="As per DRP, the school staff is now trained"/>
        <s v="As per DRP the school is prepared for terroist attack"/>
        <s v="Campus have safety and security policy"/>
        <s v="As per DRP by school"/>
        <s v="Maintenance contracts are entered by the school to ensure preventive checks for safety purposes"/>
        <s v="Assembly area is marked clearly"/>
        <s v="Part of DRP"/>
        <s v="LPG gas  has been checked for leakage"/>
        <s v="Disaster management plan includes all Students and Staff"/>
        <s v="Mock drill when to be conducted specified in the calender"/>
        <s v="Cyber security guide implemented by school"/>
        <s v="Schol bus is now painted yellow"/>
        <s v="School Bus on Duty is prominently written."/>
        <s v="GPS installed in buses "/>
        <s v="School has first aid box, drinking water in the bus&#10;Card is maintained if any medicine is removed&#10;"/>
        <s v="Tint has been removed from the bus which has tinted glasses"/>
        <s v="Certificates of the Driver check-up in place."/>
        <s v="Students are trained to foolow discipline in the school bus."/>
        <s v="Survey from students are conducted"/>
        <s v="Students have started participating "/>
        <s v="Stairways are as per local requirements"/>
        <s v="mamagement decided not to cover tubelights presently"/>
        <s v="Conttact with canteen vendors mentions the details of proper gears to maintain hygiene"/>
        <s v="KL does not have nay requirement or mandate from the government to examine the water quality.&#10;However, School voluntary takes precautions and water supplied by the government is filtered and by water purifier and the same is serviced."/>
        <s v="Exit signage are visble"/>
        <s v="Old booKs and AC are now removed"/>
        <s v="Stairways repaired by school hence ticket can be closed"/>
        <s v="Evacuation plan is posted back"/>
        <s v="All issues and supplies are now in proper places."/>
        <s v="MSDS material now available for cleaning purposes"/>
        <s v="Safety posters are prominently displayed."/>
        <s v="Sigange visible in the campus"/>
        <s v="Signage are visible"/>
        <s v="Dormates are placed"/>
        <s v="No equpment and supplies are into walkway or sharp corners"/>
        <s v="Open wires are covered"/>
        <s v="Yes they are now covered"/>
        <s v="No visible naked wires in classroom and other areas in the school"/>
        <s v="All ECB's and MCB are marked clearly for authorised restricted entry only"/>
        <s v="campus have earthing to protect against lightening"/>
        <s v="No furniture is kept in aisle&#10;"/>
        <s v="Boxes are now removed"/>
        <s v="Signs are added to the evacuation plan"/>
        <s v="Yes the pressure guage of extinguisher is fully charged, needle is showing green point."/>
        <s v="Floor mats are placed"/>
        <s v="Adequate First Aid boxes are available and list is maintained"/>
        <s v="List of First Aid is maintained and the content in the First Aid box is aper the list."/>
        <s v="First Aid boxes are placed at all main places"/>
        <s v="School safety manual created by the school"/>
        <s v="Fiirst Aid posters are now displayed prominently"/>
        <s v="School Nurse informs parents before giving any medicines to students"/>
        <s v="Audit findings both for external and internal is attended by the campus"/>
        <s v="Drill down option has now been done in Helpdesk"/>
        <s v="effectivenesss of training is done yearly for all employees."/>
        <s v="For non staff training is conducted by external trainers"/>
        <s v="First aid boxes kept in Primary and secondary block"/>
        <s v="Programme has been initiated "/>
        <s v="School keeps proper medical records"/>
        <s v="It is ensured teachers are making use of School Health Manual"/>
        <s v="Teachers trained and are made aware of First Aid."/>
        <s v="First-Aid kit to be provided in chemistry lab"/>
        <s v="First-Aid protocol are now displayed"/>
        <s v=" Parent-Teacher-Student Committee has been initiated "/>
        <s v="Training is provided to staff and students"/>
        <s v="Smoke detectors are replaced"/>
        <s v="Emergency protocol are now displayed"/>
        <s v="School has disaster response team."/>
        <s v="emergency signage displayed"/>
        <s v="Contact details are now displayed"/>
        <s v="Procedures are now documented to report to government agencies"/>
        <s v="Fire drill are scheduled"/>
        <s v="Branding of the school buses are now done."/>
        <s v="Details are now available on the back side of the bus."/>
        <s v="FE is now kept and records updated"/>
        <s v="PVC's are completed by the campus"/>
        <s v="First Aid boxes now available in all buses."/>
        <s v="Medical Reports available"/>
        <s v="Blood group details now made available"/>
        <s v="Records are available"/>
        <s v="Checking is done "/>
        <s v="PTM and bus complaint tracker is now maintained separately"/>
        <s v="Water is now tested for potability."/>
        <s v="Food transported in three vehicle"/>
        <s v="Records for pest control maintained by the campus"/>
        <s v="Medical practitioner has now certified medicines"/>
        <s v="Suppliers have produced their valid license"/>
        <s v="Materials have been removed"/>
        <s v="FE is now kept in the campus."/>
        <s v="Inventory list maintained"/>
        <s v="Material are now tagged"/>
        <s v="MSDS poster are now displayed."/>
        <s v="wires are covered"/>
        <s v="Naked wires are coveerd"/>
        <s v="Rubber mats are placed in front of energised board "/>
        <s v="Periodic checking is noe done"/>
        <s v="False ceiling repaired"/>
        <s v="Waste material is removed"/>
        <s v="Buliding material is now removed"/>
        <s v="Medicines kept as per authorities defined prescription."/>
        <s v="Medical tests are conducted"/>
        <s v="Training sessions are conducted"/>
        <s v="Visitor management SOP in place"/>
        <s v="Store room is now well organised and maintained "/>
        <s v="Cameras are placed to cover all points"/>
        <s v="Cameras are working"/>
        <s v="Monitoring is now done, evidence is provided hence this ticket can be closed"/>
        <s v="Back up is taken by the campus"/>
        <s v="Waste material removed"/>
        <s v="RFID system in place"/>
        <s v="SOP on Key management is collated and circulated"/>
        <s v="log is maintained of issuing keys with signatures"/>
        <s v="SOP exists"/>
        <s v="Emergency Kit exists"/>
        <s v="Trainings are provided by school"/>
        <s v="worthiness check of the bus is part of SLA"/>
        <s v="Post duties and resposibilities are translated into vernacular language "/>
        <s v="Tie-up with near by hospital"/>
        <s v="PV records of all staff is maintained"/>
        <s v="Hygiene Check now conducted"/>
        <s v="License made available"/>
        <s v="Repair reports submitted"/>
        <s v="Records now avaiable"/>
        <s v="Inspection report of fire safety produced by the campus"/>
        <s v="Proper mechanisim of disposal"/>
        <s v="Records are made"/>
        <s v="Certificate obtained"/>
        <s v="ECA and CCA found in Teachers observation schedule."/>
        <s v="TAT register is maintained"/>
        <s v="leave Balance in RAMCO is updated and corrected"/>
        <s v="CCTV Camera installation provision is made by the campus "/>
        <s v="New time table is circulated to ensure teachers reach on time"/>
        <s v="Bus register showing arrival on time"/>
        <s v="Stock aeeseement form is now developed and maintained"/>
        <s v="New procedure has been implemented, proxy procedure is now followed "/>
        <s v="Fire exit doors are open"/>
        <s v="Process of keeping a record of the vehicle parked in the school premise has been initiated"/>
        <s v="police verification certificates are provided and and new agreement made with the vendor"/>
        <s v="License from the vendor is available now"/>
        <s v="Fire NOC has been received from the developer"/>
        <s v="License made available&#10;CCTV Installed"/>
        <s v="Teachers and Staff are trained"/>
        <s v="Alarm bell and panic button are part of the school buses"/>
        <s v="annual medical check up is done by vendor"/>
        <s v="Vendor gets medical examination done"/>
        <s v="First Aid box as per the list"/>
        <s v="First aid kit and medicinal records are avaibale in the school "/>
        <s v="First Aid tool kit has been arranged by the campus"/>
        <s v="Disinfenctant are made available in laboratory."/>
        <s v="For patrolling details are maintained properly"/>
        <s v="barbed wires to be done by the developer in Phase II, i.e dec 2021"/>
        <s v="Wheelchair has been arranged by the campus"/>
        <s v="Sports room cleared"/>
        <s v="Evacuation plan displayed near security cabin"/>
        <s v="CCTV cameras are installed in all classrooms however, practically to cover the entire class may not be possible hence ti siiue can be closed"/>
        <s v="At the reception, emergency contact nos list is now available"/>
        <s v="Validity on Fire extinguishers is now updated. Stock keeping unit is maintained in stock register. Also fire extinguisher is available in store room."/>
        <s v="Smoke detectors are uncovered."/>
        <s v="Board is displayed indicating assembly area."/>
        <s v="Emergency contact nos list in now kept in Principal's room"/>
        <s v="Checklist when contracting with the new bus vendor has been submitted"/>
        <s v="Attendants are trained for emergency"/>
        <s v="Police verification certificate have been received"/>
        <s v="As per the meeting with Associate director on 9th march 2020, printing of names is not practically possible however vendor's name is printed"/>
        <s v="Student list with blood group added and available in the school buses"/>
        <s v="Provision has been made"/>
        <s v="Hadapsar admin has taken the training and records are maintained"/>
        <s v="Alcohol test is conducted and recorded"/>
        <s v="Proper complaint register maintained"/>
        <s v="A door with proper lock and key is now fitted."/>
        <s v="relevant columns like location details, date of expiry, renewal, type of fire extinguishers, etc. added to the spreadsheet "/>
        <s v="Emergency Light provision has been made "/>
        <s v="MSDS records are now maintained"/>
        <s v="Rubber Mat and pool display signage both are kept and displayed in the campus"/>
        <s v="Currently the emergency torches are provided"/>
        <s v="Proper gloves, head covers etc provided "/>
        <s v="Pest control records maintained"/>
        <s v="Daily work performa sheet is maintained"/>
        <s v="Emergency Floor plan is displayed"/>
        <s v="Feback records are maintained"/>
        <s v="List of FE mainted location wise"/>
        <s v="FE is now at their designated place"/>
        <s v="Clearing checklist are maintained"/>
        <s v="Stairways with handrails are now availaible"/>
        <s v="Electric panel doors are locked"/>
        <s v="Inspection reports are maintained at the campus"/>
        <s v="Desktop PC is provided to the nurse"/>
        <s v="Fire NOC is not required for campus "/>
        <s v="CCTV cameras are bought by the school and after the lcokdown they will be installed"/>
        <s v="As per CD due to covid-19, this AF can be closed for this year"/>
        <s v="Fire evacuation plan is displayed in campus"/>
        <s v="Eye wash is kept in the lab"/>
        <s v="VMC is dislpayed in the campus"/>
        <s v="Push and Pull stickers are now put in all glass doors"/>
        <s v="Assembly signage point is now displayed in the school"/>
        <s v="Lift license is displayed"/>
        <s v="Level differences in the step is identified with yellow tape"/>
        <s v="Summary report is maintained for tracking training effectiveness"/>
        <s v="Happiness Index survey is now conducted by the campus"/>
        <s v="Feedback is now collected by the campus"/>
        <s v="Complaint register is maintained"/>
        <s v="Recored related to Assembly etc are maintained"/>
        <s v="Exam room is now identified"/>
        <s v="Desktop provided to the nurse, file is maintained by the nurse which is password protected"/>
        <s v="incident register with required details along with accident book is maintained"/>
        <s v="Accident / incident frequency is recorded by Sports department and Nurses in incident register, accident book.Also students data is password protected."/>
        <s v="Records are now maintained in proper maintained"/>
        <s v="Safety box installed"/>
        <s v="Dicision has been taken to educate people on safety"/>
        <s v="Awareness session has been conducted on Good Touch/ Bad touch/ Adolescence"/>
        <s v="PPE equipment are labelled and displayed"/>
        <s v="Evacuation plan displayed "/>
        <s v="MOM is maintained by the campus"/>
        <s v="Marks of IGCSE are now entered in myGIIS"/>
        <s v="Induction is now conducted by the campus. Hence, ticket can be closed"/>
        <s v="Orientation email are sent to new parents making them aware about curriculum and plan of the year ahead "/>
        <s v="During COVID times and online classes the classes conducted by teachers  are observed virtually by coordinators and principal on rotation basis."/>
        <s v="Note book checking done during online classes  is observed by coordinator as she/ he attends   the web-sessions on planned intervals."/>
        <s v="List of Teachers are now maintained by the campus"/>
        <s v="Academics target are set now"/>
        <s v="Principal is part of the google drive folder for lesson plan therefore it is validated and checked"/>
        <s v="Exam department minutes of the meeting states that they plan for exam in accordance with the exam schedule"/>
        <s v="Campus has initiated the process of collecting updated information of children."/>
        <s v="Emergency list prepared and kept with Admin and leadership staff"/>
        <s v="Formal communication has been sent to parents regarding Helpdesk"/>
        <s v="Induction training module also includes OHS points specific to the campus"/>
        <s v="A formal lesson plan is prepared for First Aid and Training is evaluated for its effectiveness "/>
        <s v="Additional water tank is placed near the field in the campus"/>
        <s v="Needs and expectations are now differentiated and documented"/>
        <s v="formal training feedback is obtained for effectiveness"/>
        <s v="School nurse reviews the medical report for correctness"/>
        <s v="There are no vendor rejection untill now"/>
        <s v="Additional Credential Checks of employees are done by an outsourced agency"/>
        <s v="Man-made emergencies are identified in Emergency preparadeness document"/>
        <s v="Mass gathering at events and related activities are identified and is part of risk document"/>
        <s v="Safety trainings are provided including test"/>
        <s v="Function wise risk and opportunities are obtained"/>
        <s v="Induction slides related to OHS included by HR in induction training"/>
        <s v="Vendor evaluation reports are also made available in campus and uptill now to vendor has bben rejected"/>
        <s v="Gujarat state wages will be revised after lockdown as per CD"/>
        <s v="Credential Checks are verified by the Third party vendor"/>
        <s v="Canteen Service Provider’s KITCHEN Visit Check List &amp; Visit Reports are maintained"/>
        <s v="Function-wise risk and opportunities are identified"/>
        <s v="Induction training module of the campus icludes OH&amp;S points"/>
        <s v="Training formally conducted by Nurse"/>
        <s v="Vendor evaluation reports are considered and are available at sites"/>
        <s v="Canteen not yet started by school, hence its Not applicable"/>
        <s v="HIRA has identified risk for exposures of children to animals inside school premise "/>
        <s v="function wise risk and opportunity is prepared"/>
        <s v="ISO 45001 training is included as part of Induction training slides"/>
        <s v="Formal trainng programme is prepared with training evaluated for its effectiveness"/>
        <s v="Formal feedback forms are obtained for training effectiveness"/>
        <s v="vendor evaluation reports are considered"/>
        <s v="As per vendor agreement food is tested on yearly basis"/>
        <s v="Background checks are done by the third party"/>
        <s v="HIRA has identified risk related to gatherings at events like sports, annual day etc."/>
        <s v="Canteen Food Test will be tested by authorised Agent and is part of Agreement "/>
        <s v="Risk analysis are done site specific"/>
        <s v="Induction training modules also includes training on OH&amp;S"/>
        <s v="First Aid lesson conducted by Nurse a formal lesson plan is made"/>
        <s v="Training feedback process evaluation in place"/>
        <s v="In Tokyo medical is done for all staff by liceneced govt. doctors"/>
        <s v="Vendor evaluation and analysis is conducted by the campus and reports are available at the respective site. "/>
        <s v="Tokyo campus sources canteen food from licensed vendor whose food is checked by govt. on regular basis"/>
        <s v="In Tokyo staff is always recurited based on social security no. obtained by govt."/>
        <s v="Trainings related to ISO 45001 is conducted by the campus"/>
        <s v="Site specific risk and opportunities are identified"/>
        <s v="Checklist has been created by project Team which includes warranty timeleines"/>
        <s v="SOP has been created by Project Team"/>
        <s v="Checklist have been developed for operations dept. to ensure compliance of day to day operations"/>
        <s v="Isuues are classified into internal and external"/>
        <s v="senior management are aware of the IMS process and its implementation"/>
        <s v="Policy is now displayed in notice board etc in campus"/>
        <s v="Targets are revised and set for the campus"/>
        <s v="Analysis are done in Hubspot"/>
        <s v="HIRA document is prepared by the campus where risk is identified"/>
        <s v="Heavy rain and lighting is included as part of the risk register"/>
        <s v="External vendor is now part of the vendor committee"/>
        <s v="safety kits are available and are now part of the mock drill report"/>
        <s v="Training effectiveness is already in the system Teamie/Percipio&#10;And is also under development by HR Taining head for external trainings"/>
        <s v="New joinee date can be seen in induction tracker"/>
        <s v="Engagement calender is put in place by the campus"/>
        <s v="Closure status tags are put by the campus"/>
        <s v="lesson observation is conducted keeping in view PDCA cycle of the standard"/>
        <s v="Needs and Expectations of key stakeholders are differentiated"/>
        <s v="Timelines to review needs and expectations are defined by the campus as yearly"/>
        <s v="Needs and expectations of different stakeholders are identified"/>
        <s v="ISO Internal Auditor Training are scheduled by GCEE Team. And AD Campus 2 Academic Supervisors have attended the training Mr. Ravi Rajasekhar and Ms. Merlin. And will also attend future training scheduled by GCEE Team."/>
        <s v="SSPD (HIRA) register developed by the campus"/>
        <s v="Tracker is updated w.r.t date of joining and induction date so that 7 days lead time can be calculated"/>
        <s v="Awareness related to ISO 45001 has been added in the Teamie training HR module. "/>
        <s v="Unknown and new pests ( Bee Swarm) are included in the risk register"/>
        <s v="Audit report format has been introduced by GCEE"/>
        <s v="Risk mitigation column has been added to the needs and expectations document"/>
        <s v="suggestions and complaints are now segregated"/>
        <s v="A column has been added in the Parents feedback register for the status of the complaints and suggestions"/>
        <s v="Feedback for canteen evaluation has been created by the campus"/>
        <s v="Outsourced vendors are part of OHS committee"/>
        <s v="Vendor Evaluation Rating is communicated to the vendor as a process"/>
        <s v="First Aid training conducted by Nurse Campus to teachers and senior students"/>
        <s v="myGIIS access is now given to all hence as per the attached evidence this ticket can be closed."/>
        <s v="All employees record are maintained by HR for induction etc.,"/>
        <s v="Access of myGIIS is given and whistle blower policy is also being shared"/>
        <s v="Training module of OHS&amp;S available in Teamie"/>
        <s v="Each role is defined and objectives are set and KPI's are also defined in RAMCO"/>
        <s v="Verification report is communicated and records are updated by HR"/>
        <s v="SOP has been created by the Campus"/>
        <s v="Checklist of compliances is made and updated "/>
        <s v="Percipoi training software has been introduced with subtitiles training modules"/>
        <s v="Assessment of training is available in new training software i.e Percipoi"/>
        <s v="For staff and Teachers new training module has been introduced i.e Percipoi"/>
        <s v="Background checks are done for all teachers and staff"/>
        <s v="Record sheet is maintained by the campus for long standing issues"/>
        <s v="Job role based training modules defined in Percipoi"/>
        <s v="Training on ISO Standards were given to the campus"/>
        <s v="Risk assessment document is prepared department wise by the campus"/>
        <s v="Safety Certificate of lift are renewed."/>
        <s v="Monitoring of records are now done in campus"/>
        <s v="More comprehensive interested parties document has been made by campus."/>
        <s v="Hanging wires are now tapped"/>
        <s v="New PC's are installed in the library"/>
        <s v="Checklist has been designed and documentated"/>
        <s v="PC has been installed in the sickbay"/>
        <s v="A demo of CPR was conducted by the Nurse."/>
        <s v="Operations are now converting operations manual into excel"/>
        <s v="Vendor evaluation form is now implemented in the campus."/>
        <s v="The CPR poster in the sickbay has been changed "/>
        <s v="A formal lesson plan has been prepared by the school"/>
        <s v="Proxy documentation has been enchanced."/>
        <s v="For sports teacher, teachers are given first aid training"/>
        <s v="This is done by campus as recorded in MRM"/>
        <s v="Interested parties are now determined by the campus"/>
        <s v="OHS&amp;S Policy awareness made in campus"/>
        <s v="IMS procedures shared by the quality coordinator with the campus.&#10;And the team is made aware that it is available in myGIIS"/>
        <s v="Legal register made campus specific"/>
        <s v="Parents and student satisfcation survey is analysed and reasons for difference recorded"/>
        <s v="Google form has been created by the campus to capture feedback of the parents"/>
        <s v="This process has been initiated by the IT team in the campus"/>
        <s v="It has been stated in MRM that documents will be organised when audit will be conducted"/>
        <s v="Risk for the continuity of the business is identified in the risk register by the campus"/>
        <s v="Requirement of the additional staff is identified in the risk register"/>
        <s v="Employees resume bank made in google drive"/>
        <s v="campus in MRM decided to immediately implement corporate document which has rating system"/>
        <s v="HR has strenghtened the records of training added budgeted v/s completed.&#10;Also Shadow Teacher records are maintained."/>
        <s v="New vendor evaluation form to be used from Dec 2020"/>
        <s v="Complete incident report prepared by the campus"/>
        <s v="Overall awareness training given by the quality coordinator to the campus"/>
        <s v="New vendor evaluation form and vendor satisfaction survey forms are used by campus "/>
        <s v="Removed from ISO Scope"/>
        <s v="Mock Drill is conducted by the campus"/>
        <s v="Control procedure for the document is now available at the campus"/>
        <s v="campus has now standardized the communication process. Parent communication is now happened through mygiis and google classrooms"/>
        <s v="POSCO training has been conducted by the campus and records for the same is also maintained"/>
        <s v="Loose wires were well fitted by campus also, fire extinguisher is kept in the store room&#10;Hygeiene canteen register is also maintained and smoke detectors are also tested."/>
        <s v="A comprehensive risk and opportunity register is maintained by the campus and various needs and expectations of the external parties are identified."/>
        <s v="Analysis of the training records are maintained by the campus"/>
        <s v="Child Protection policy and a circular with safety instruction is provided by the campus."/>
        <s v="Action plan is formulatted by the campus and the same is reviwed by the board"/>
        <s v="Fee ceiling sheet with follow up action parameters maintained by the campus"/>
        <s v="Now petty cash approvals are taken by the campus prior to the expense."/>
        <s v="Recruitment tracker is maintained by campus"/>
        <s v="Biometrics system for attendance of teachers is working now"/>
        <s v="Joiners list and Induction slide updated by the campus"/>
        <s v="Safety committee is now formed in school with names added"/>
        <s v="IT Checklist is made by the campus with receipts and issue columns added"/>
        <s v="Social media is blocked in library PC"/>
        <s v="Annual Pedagogical Planning copy is now maintained by the campus"/>
        <s v="As per the email confirmation received from Academic co-ordinator currently campus is using the worksheets which are provided by HO"/>
        <s v="Campus is maintaining a legal register "/>
        <s v="Needs and expectations of other regulartory bodies are included"/>
        <s v="A comphrehensive Risk assessment register is being prepared by the team "/>
        <s v="This is reveiwed by Global Team and will do things as per their instructions"/>
        <s v="Lesson conduct follow up is monitored by teachers, also homework correction is also done by teachers."/>
        <s v="During PTM's, teachers discuss the completed work with parents"/>
        <s v="Issue has been resolved by IT Team"/>
        <s v="comprehensive Parent handbook is made by the campus"/>
        <s v="Complaints are now captured in Helpdesk"/>
        <s v="Exit interview process has now been put in place"/>
        <s v="Proxy documentation has been enchanced. And worksheet bank provision has been made by the campus "/>
        <s v="Reference check is now performed by HR"/>
        <s v="ISO training program done for the campus"/>
        <s v="lesson has a row added to reflect no. of hours/sessions taken to complete"/>
        <s v="Master list is maintained for teaching material for Youtube and other websites used"/>
        <s v="Report is now available in myGIIS"/>
        <s v="ISO Awareness training conducted for a total of 187 teachers from PG and EC campus as well as for the 2 new GCEE team members. A few Attendance screenshots attached as evidence in ticket no.36778"/>
        <s v="Campus have an Improvement parameter in PV2 , and would like to go with the same. Hence will not maintain a separate tracker."/>
        <s v="Withdrawal list maintained month-wise in Excel sheet with details column giving reason for withdrawal."/>
        <s v="Now added to withdrawal checklist. Principal will approve withdrawal only after dues have been checked. Process put in place from January 2021."/>
        <s v="Health &amp; Safety Training will be included now onwards. Previously only covered Fire &amp; First Aid"/>
        <s v="Column added in induction checklist from Jan 2021. Inductor and Coordinator to sign off on it."/>
        <s v="Complaince Tracker &amp; Register at EC; copies of vendor evaluation also at EC; Copy of Master list of vendors will also be maintained going forward."/>
        <s v="Interested party is reviewd during management meetings"/>
        <s v="Soft copies will be shown during virtual Audit Henceforth"/>
        <s v="current process will be followed by the campus"/>
        <s v="Template will be updated by the campus"/>
        <s v="Risk assessment document updated by the campus"/>
        <s v="Campus have the secon in command person identified and will go with the current process"/>
        <s v="Document will be consolidated by the Campus"/>
        <s v="Risks related to the external parties are identified and needs and expectations document updated by the campus."/>
        <s v="Data and status column duly filled by the campus in the HR document"/>
        <s v="ISO Awareness Training given by the campus"/>
        <s v="Risks document is updated and risks related to vicinity are identified"/>
        <s v="Induction module is made part of the Teamie "/>
        <s v="MRM updated therefore ticket can be closed"/>
        <s v="Validity of the same is checked during Internal Audit "/>
        <s v="This is shared with the Team who is taking care of GALS helpdesk project"/>
        <s v="ISO Awareness training conducted for a total of 187 teachers from PG and EC campus as well as for the 2 new GCEE team members. A few Attendance screenshots attached as evidence."/>
        <s v="Risk and opportunities are tracked at the process level through the changes made in the process documents (IMS)"/>
        <s v="This is in process and shall be taken care with the implementation of the new LMS"/>
        <s v="The MRM with the CAR links was provided as evidence. Audit closure details, internal auditors training details, PV2 reports were given. "/>
        <s v="The same has been included in the handbook.Page 115 in teachers handbook given in the below link. https://drive.google.com/file/d/1_FjfkVo9u_1rdng1e7ygVXYpuMK-vGER/view?usp=sharing​"/>
        <s v="We have put the process of capturing of both capturing both internal, external and ad-hoc trainings. The internal as well external training is captured in detail in the training tracker attached herewith which will give a complete data of all trainings. "/>
        <s v="Various  department risks and mitigation plan  including  Academics, Operations, HR ,Admissions have been documented separately by department heads. Evidences include the same as received from the process  owners. Evidence also include the review meeting "/>
        <s v="Separate vault  for storing exam papers have been put in place in exam room. During exam the access to the room is restricted under the supervision of  exam coordinators. Separate log register also has been put in place to monitor and protect loss of conf"/>
        <s v="mygiis is the official mode of communication. Whats app is an additional informal mode of communication.&#10;Circular has been issued to all teachers with effect to the change in communication mode.&#10;Evidence-&#10;Email sent to teachers.​"/>
        <s v="Process for the student's early leave&#10;&#10;1. Parents are requested to drop an email to class teacher for an early leave request.&#10;2. Teacher approves it via email&#10;3. Child / teacher get the exit slip and teacher signs it . &#10;4. The slip is handed over to recep"/>
        <s v="The handover of the answer scripts was done immediately after the completion of the exam effective from Day 2 of the Cyclic Test 1 i.e. from 25th May 2021.There is a break of 10 minutes after the completion of the exams during which the invigilators can g"/>
        <s v="Mail from the Principal to all the academic staff that the complaints to be raised in helpdesk. A detailed step by step procedure for the same has been mentioned"/>
        <s v="Approval for a printer exclusively for the exam department has been procured by the management and it shall be installed &amp; used solely for the IBDP Examination. The Printer will be placed in the closed room by September 2021. "/>
        <s v="Nurses are informing the class teachers  about the reason of visit of every child which will help the teachers to be aware of the concerns and answer the parents query. To improve  the process  in the sick bay record maintained by the campus nurses, they "/>
        <s v="Vendor evaluation and analysis is conducted by the campus and reports are available at the respective site. Vendor evaluation forms have been standardised"/>
        <s v="Mail from the Principal to all the participants for taking the survey. Results of the effectiveness survey through a questionaire"/>
        <s v="Standard template is sent to the staff and mail to use the same has been sent"/>
        <s v="Mail has been shared to the parents for getting back if there is any updation in the profile of students. https://drive.google.com/file/d/14n335s7mNjTMzm9BayGeF1LMnFD1aLZY/view?usp=sharing "/>
        <s v="To get a feedback post admission to touch base with the new admitted family. This feedback system will commence from 1st July 2021 Customer Feedback end of 1 month schooling. https://forms.gle/Z79pKVJdd8nt8Bsp8​"/>
        <s v="Teachers are asked to maintain their QP password protected. Teachers need to login through teachers login ID in all school computers to prevent access of students to school g drive.&#10;Evidence-&#10;Screen shot of Email sent to all teachers ​​"/>
        <s v="The substitution details are generated through software and once generated they are circulated via MYGIIS  mail (to share the substitution list of the day) in addition to hard copy circulation."/>
        <s v="Home work given for the week has been included in the weekly report."/>
        <s v="The Common template for ACP and LP  is ​ used by all teachers. "/>
        <s v="The copy of licence of nurses are with the opearations department"/>
        <s v="The document has been amended to include media as one of the interested parties"/>
        <s v="Decision taken for modifying the Online lesson observation form so as to enable it editable. The same has been implemented and made editable and shared with the teacher to add her reflections as well.&#10;Evidence&#10;Class observation done by coordinator with re"/>
        <s v="The process has been put in place for proxy document to capture actual work. The substitution document(Proxy) have been included with another&#10; column to monitor the actual work done in class."/>
        <s v="This has been notified to the admissions department. Work-in-progress for the same and this will be part of the new LMS "/>
        <s v="As per Dubai Municipality there are no requirements in place for rabbits in Dubai to be vaccinated. Only if there is a case of relocation of pets to specific countries then the vaccination is required."/>
        <s v="Induction Completion Record is maintained and also the Induction Checklist is maintained. Attaching filled CAR form, Induction checklist form and in Teamie completion record can be generated."/>
        <s v="HR Helpdesk will be implemented by this year end. Where staff can raise request and concerns and will be tracked for closure. The tracker which is maintained at present is attached as evidence"/>
        <s v="The Admissions team have started working on Risk register. PFA risk register for admissions.                                                                                                                                             The quality coordinato"/>
        <s v="Please find attached CAR &amp; Evidence of tracking oral medication. The nurse updates the document with all necessary details"/>
        <s v="Please find attached CAR for  your reference.&#10;&#10;Going forward records will be stored in appropriate manner. &#10;&#10;There was an Immediate change in position of Academic Coordinator. And there was no handover of data done. Due to that retrieval of document was t"/>
        <s v="As in Dubai Campus now the students are100% on campus after summer break (Sep). There is no blended or online classes going on.  So Student’s attendance for online class tracker is not created but we do have ​daily log tracker where all the details are ma"/>
        <s v="Please find attached MOM of MRM. Also addressed the audit findings in MRM. "/>
        <s v="Internal Communication mail is attached where Nurse has sent mail to share the medical history of students with Academic Coordinators. Medical records tracker attached"/>
        <s v="The evidence attached is the trail mail communicating the agency about conducting first aid training to staff. This is a trail mail arranging for the training. The Geo coordinator shall make sure that this training is conducted. Based on this, the ticket "/>
        <s v="Mail communication was earlier sent  by HR to all the employees to complete OH&amp;S training on Teamie. Few new employees are yet to complete the training."/>
        <s v="PFA mail communication where the  SLT is sharing the Sunshine call details with HR. Request you to close the ticket"/>
        <s v="Once the things normalize First aid and CPR training  will be planned with the registered training center. Its put on hold due to pandemic.  "/>
        <s v="Currently there are no other options provided. So will be following the same method for analyzing the data. We have informed the senior management about this OFI and they have agreed to discuss and find alternate solutions. It has been internally decided "/>
        <s v="Only manual entry is allowed in ADEK system. Exporting / uploading of data through MyGIIS or any other application is not accepted by ADEK system. Request you to close this OFI.&#10;&#10;The campus has discussed this internally and the OFI cannot be implemented a"/>
        <s v="This is just a temporary arrangement made for online classes. As many teachers left the country due spouse job loss. Once the students are 100% on campus. The teachers will be appointed and arranged as per the ADEK requirement 25:1 ratio student to teache"/>
        <s v="Going forward, for any online interviews, Evaluation forms also have to be filled in by the candidates.&#10;We were doing the same to all Face to face interviews but not online ones. Audit team mandates this as a compliance.&#10; &#10;Please instruct your subject lea"/>
        <s v="Campus has started maintaining register for complaints and attached is the evidence along with CAR. "/>
        <s v="Campus has reviewed HIRA SSPD document which was shared and as per them all possible risks are mentioned in the excel file. Attached is the HIRA and its CAR "/>
        <s v="Campus has started evaluating vendors and attached is the evidence along with CAR"/>
        <s v="Lift maintenance is done and attached are the evidences. "/>
        <s v="Campus has replaces old medicines. "/>
        <s v="Campus has started using weekly report as per the feedback given and atatched is the evidence along with CAR"/>
        <s v="Campus has stated using Exit Form which is attached along with CAR.  One drive has also created to keep all documents."/>
        <s v="Campus has created common drive to keep all documents. attached are the evidences along with CAR"/>
        <s v="Campus has documented all relevant stakeholders and their needs and expectations along with the SWOT Analysis."/>
        <s v="For smooth handover process, campus has created a drive on which people who will be leaving will upload their data to ensure no gaps. Attached are the evidences."/>
        <s v="Operations has planned drills for other hazards e.g. intruder, Biohazard etc., in the month of December 2021. They have shared its CAR for planned action. "/>
        <s v="Campus has identified process wise risks and updated in attached document. As per the attached evidence this ticket can be closed. "/>
        <s v="Campus will be updating attached letter of undertaking which also includes induction checklist. attached format specifies adherence to GIIS policies and procedures. As per the attached evidences this ticket can be closed."/>
        <s v="Campus has renewed fire NOC and attached is the evidence along with CAR. As per he evidence attached this ticket can be closed."/>
        <s v="Rubber mat is placed in electrical room and campus has provided evidence."/>
        <s v="Hadapsar Principal has requested to arrange the awareness sessions and it will be for all GIIS campuses. attached is the evidence. as per it this ticket can be closed."/>
        <s v="Principal has requested session and it will arranged globally. attached is the email communication along with CAR. as per it this ticket will be closed"/>
        <s v="Campus has prepared the required document. "/>
        <s v="Revised document with CBSE as an interested parties has been provided by campus. as per the attached evidence this ticket can be closed."/>
        <s v="As per the feedback received during audit, campus is documenting follow up actions needs to be taken. https://docs.google.com/spreadsheets/d/1FxQSW8nFFEagryAjuLnb5pnGyMQzZeOizfWI0dxDJA8/edit?usp=sharing"/>
        <s v="Admissions has started conducting aptitude tests for all grades new enrolments. Attached is the evidence."/>
        <s v="All learning contents are verified &amp; approved by the Principal/Coordinator as part of monthly academic plan by campus "/>
        <s v="Buddy system is implemented in campus, attached are the photos. as per these evidences this ticket can be closed."/>
        <s v="Checklist for quality of food safety, food tasting is prepared and will be maintained once school reopens. As per attached evidences this ticket can be closed."/>
        <s v="Disposal of expired medicines is done by campus nurse and attached are the evidences. As per these evidences this ticket can be closed."/>
        <s v="Pest control has been done and attached are the photos. as per the shared evidences this ticket can be closed."/>
        <s v="Each classrooms has floor evacuation displayed inside and attached is the evidence. As per the attached evidences, this ticket can be closed."/>
        <s v="Signage near ramp displayed and attached document has evidence. as per the evidence shared, this ticket can be closed."/>
        <s v="Changes are highlighted in attached documents"/>
        <s v="Campus admissions has taken necessary action to capture feedback and attached is the evidence. Also attached CAR for same. As per the attached evidence this ticket can be closed."/>
        <s v="Campus has prepared lesson plans and attached are the evidences. as per these evidences ticket can be closed."/>
        <s v="The Campus has decided that this OFI cannot be carried out. &#10;This is the decision taken in the Review Meeting(Read as under)-&#10;&#10;&quot;We are already following monthly wise plan for number of observations as advised by HO. Since observation should not be staged,"/>
        <s v="Please find attached proxy report with work completed columns added. as per these evidences this ticket can be closed"/>
        <s v="School has stopped using Whatsapp. With the help of parents, homework is not getting uploaded on official drive. attached is the evidence. "/>
        <s v="Campus has also introduced guest login page to access material. attached the evidence for same."/>
        <s v="campus has included subjective questions and attached is the evidence, as per this evidence ticket can be closed"/>
        <s v="The action plans have been created for addressing gaps&#10;The ticket can be closed"/>
        <s v="All process owners have identified risks for their respective function and attached is the evidence along with it's CAR"/>
        <s v="ISO training for all staff at campus is taken and attached are the evidences. as per these evidences this ticket can be closed."/>
        <s v="Fire extinguisher tracker document is prepared with expiry and last serviced date. as per attached evidence this ticket can be closed"/>
        <s v="This issue has been resolved. The Principal has sent evidence for the same. Request you to kindly check attached evidence shared by Balewadi Team and close ticket number 49634 in Helpdesk. "/>
        <s v="Campus has Handover process in place wand attached are the evidences where ex employee has given the handover to new resource. As per the attached evidences this ticket can be closed"/>
        <s v="As per Country Director (India) we already have multiple surveys which anyways covers post-admission feedback, hence primarily this is not required. attached is the evidence of email and as per that ticket can be closed"/>
        <s v="All documents now have an approval signature and attached is the evidence for ticket closure. "/>
        <s v="New hires are informed about GIIS rules and policies. Campus HR is now taking letter of undertaking signed by new resource. as per the attached evidences this ticket can be closed."/>
        <s v="Campus is capturing feedbacks in tracker for analysis purpose. After performing analysis campus has arranged a training. as per attached evidence this ticket can be closed. "/>
        <s v="Lift AMC was done and attached are evidences for tracking purpose. as per these evidences this ticket can be closed"/>
        <s v="Evacuation plan is displayed in campus and attached is the evidence for same. as per the shared evidence this ticket can be closed"/>
        <s v="Campus has created a drive to capture engagement activities done by academics. as per the evidence shared ticket can be closed&#10;&#10;Feedback form link :&#10;https://docs.google.com/forms/d/e/1FAIpQLSfaCsEEhDTXiiD6chwC1-KMXOuQB2gU8HR8f2fDKZd5Ep2amQ/viewform?usp=sf"/>
        <s v="individual teacher and sections are added in weekly tracker. as per the attached ticket can be closed"/>
        <s v="Substitution record has actual work done captured and as per this evidence ticket can be closed"/>
        <s v="Librarian is using portal to track student progress on reading skills and attached is the evidence. as per this evidence ticket can be closed"/>
        <s v="Deleted programs in the lesson plans (either through Accreditation Board instruction or school policy), the reason for deletion is now captured in the document. as per the attached evidence this ticket can be closed"/>
        <s v="subject to change has been added as disclaimer in parent handbook which contains annual calendar as well. as per attached evidence this ticket can be closed"/>
        <s v="Campus has started using standard format and attached are the evidences. As per these evidences this ticket can be closed."/>
        <s v="All points associated with functions are captured in attached MOM's. as per these evidences this ticket can be closed"/>
        <s v="Official communication is through mygiis and attached is the evidence, as per the shared evidence this ticket can be closed"/>
        <s v="Actions has been taken on Weakness, Threat and opportunities arising out of SWOT and attached are the evidences, as per these evidences this ticket can be closed"/>
        <s v="Function wise specific risks are identified and attached are two documents for sample. as per these shared evidences this ticket can be closed. rest risk registers are available on drive (link mentioned below)&#10;&#10;https://drive.google.com/drive/folders/1GeqH"/>
        <s v="Process or mechanism has been added on how to update the parent profile in MyGIIS and attached is the evidence, as per this evidence ticket can be closed."/>
        <s v="Mechanism for capturing training effectiveness for evaluation and analysis are done through training effectiveness forms and attached is the evidence. as per the shared evidence this ticket can be closed"/>
        <s v="Safety checklist is now maintained and attached are the evidences, This ticket can be closed"/>
        <s v="Certificate is now maintained and attached. as per this evidence ticket can be closed."/>
        <s v="Campus has informed that :&#10;Feedback of parents after Onboarding&#10;The designing of standardized feedback system is in progress at the HO Admissions(India) Level&#10;&#10;As per the confirmation received from campus on this, ticket can be closed."/>
        <s v="For academic staff as well background verification happens and attached is the evidence, as per the evidence this ticket can be shared"/>
        <s v="Welcome email sent to parents and attached is the evidence. As per the evidence this ticket can be closed"/>
        <s v="All complaints are captured in Zendesk. During virtual class parent had complained and same has been captured via Helpdesk. as per the attached evidence this ticket can be closed"/>
        <s v="Campus has identified internal and external threats which are captured in attached document. as per this ticket can be closed."/>
        <s v="Database of relief teachers is now maintained and attached is the evidence, as per the evidence ticket can be closed."/>
        <s v="Campus is capturing incident details in report which classifies whether its major or minor.Campus captures minor incidents in register, for major incidents incident report is prepared. "/>
        <s v="Students are now part of different committees and attached are the evidences. as per these evidences this ticket can be closed"/>
        <s v="vendor evaluation records are maintained by campus and attached are the evidence for ticket closure"/>
        <s v="SOP put in place for handing over medicines to operations manager. The SOP shall be followed henceforth."/>
        <s v="We have already initiated with a request for training with SCDF. Attached mail for reference. However due to CNY we expect delayed reply."/>
        <s v="This has been disemminated throught the Eas of the campus to all staff. Mail evidence available for the same"/>
        <s v="This will be taken care during the new LMS. The nurse, academics and admission team will get looped in during the new LMS. Management has decided that this issue will be sorted after the implementation of LMS"/>
        <s v="Please find the attached image for your reference for daily food quality checking. Randomly select the food and it’s been taste and recorded for the reference."/>
        <s v="The trigger is from GIIS. Once the maximum limit is reached for a particular class; myGIIS doesn't allow any more allotment to that particular class. It raises a trigger and doesn't allow. Hence this system is automised. "/>
        <s v="As a process enhancement, details of students visiting the sickbay will be available on HSG app and would be visible to nurse/parent. The nurse shall inform class teacher by e-mail as and when such information is available. The development of this app wil"/>
        <s v="The Risk Register is available for HR Department"/>
        <s v="Risk Register is maintained by the transport department for its operations. Evidences attached"/>
        <s v="The SWOT analysis document is made comprehensive with the inclusion of the suggested areas in threats like recruitment process . Please close the ticket based on the evidence attached"/>
        <s v="Alumni (former students) has been included in the Needs and Exceptions of Interested Parties document."/>
        <s v="Welcome mail has been sent to new joinees from HR Department. The ticket can be closed based on the evidence attached."/>
        <s v="Feedback has been initiated through google forms for new joinees after onboarding. Evidence attached for the same"/>
        <s v="Undertaking  from a  new parent is usual taken if a student  seeking admission to board classes 9-12 is unable to clear the entrance paper as well as if his /her previous school results are also low. The admission team liaises with the Academic COD /Level"/>
        <s v="There are evacuation routes place inside the classrooms too (all classrooms)"/>
        <s v="The Operations departement has prepared a consolidated document mentioning the locations of fire extinguishers with expiry date. The document is attached as evidence"/>
        <s v="The operations department has included the minimum and maximum quantities for stationery items . Attached is the evidence document for the same"/>
        <s v="All new vendors who work on campus will be issued a pass with a picture&#10;- Vendors will be required to sign in/ sign out their pass with operations by the first week of commencing work and last day of resignation.&#10; "/>
        <s v="The Admissions team have updated the flowchart and have captured these into the current flowchart"/>
        <s v="This has been implemented in OWIS and there is a detailed proxy report maintained"/>
        <s v="Evidence as attached and two sample of survey question in this link https://docs.google.com/forms/d/1ezuodfGYvGGVHWMPzgsWddIvy60wVg6pTzZHUshJHOM/edit?usp=sharing&#10;https://docs.google.com/forms/d/1eMfAaHIMh1-kwCXMTy8mi5slNMHpo81U3VU9uUyVyh4/edit?usp=sharing"/>
        <s v="The HR has the post training feedback which is being sent to the trainees "/>
        <s v="Shared the feedback with the management. GPS tracking system is not required in Singapore as per the LTA requirements. "/>
        <s v="The campus conducts sessios by the consellor and monthly staff engagement activities. The counsellor is informed to look into conduction specific emotional wellness activities for the staff. This shall be implemented. "/>
        <s v="Initiating a regular basic check for nails, sight, hair and teeth. CAR has been raised"/>
        <s v="All feedback from new joiners is taken via an e-form and goes to the MARCOMM Department, any campus specific feedback is marked to the principal. Since this is centrally managed by the PG SMART campus, East coast campus does not have access to the same"/>
        <s v="Have already established communciation with Wheelers Australia for e-library platform. Uploading pdf books till we are able to get an e-library platform working after school hours. "/>
        <s v="Feedback/suggestions to be given to teachers (by the observer) for improvement and to overcome the challenges faced in class. To create another sheet in observation report for the log of comments/feedback given and action taken by the teacher. This has be"/>
        <s v="Campus name and employee engagement score fields are updated by campus. as per the attached evidence this ticket can be closed."/>
        <s v="Reasons for rejection, action plan columns incorporated in MRM and attached is the evidence. as per the attached evidence this ticket can be closed."/>
        <s v="Training calendar has been created. as per the plan trainings will be conducted for campuses. as per attached evidence this ticket can be closed"/>
        <s v="Action plan column is incorporated in ACT now file. as per attached evidence this ticket can be closed."/>
        <s v="Drive has been created to store all files. as per attached evidence this ticket can be closed."/>
        <s v="ISO standards awareness sessions are planned and calendar is shared with Singapore HQ for 2022. as pre the attached evidence this ticket can be closed"/>
        <s v="MRM has happened and action plan discussed during the meeting is captured in attached evidence along with reasons for rejection as well. as per attached evidence this ticket can be closed."/>
        <s v="Campus has process of moderation of answer scripts after exams. As per the attached evidences shared this ticket can be closed"/>
        <s v="7s analysis data is used when campus sets the objectives. campus analyses trend and accordingly predictions are captured. as per attached evidence this ticket can be closed. "/>
        <s v="Campus is maintaining the tracker and as per the attached evidence this ticket can be closed"/>
        <s v="function wise risk and opportunities identified and captured in document, as per attached register this ticket can be closed,"/>
        <s v="Corrective action reports are shared by campuses and attached with audit findings in helpdesk. as per attached evidence this ticket can be closed."/>
        <s v="campus has prepared a tracker and shared the same with CAR. as per this evidence ticket can be closed"/>
        <s v="fixed asset list is maintained and attached is the evidence along with CAR. as per this ticket can be closed"/>
        <s v="Campus has refilled FE and attached is the report. As per this evidence this ticket can be closed"/>
        <s v="nurse license is procured and maintained on drive as well. as per attached evidence this ticket can be closed"/>
        <s v="SOP is prepared and shared by campus along with its CAR. as per the attached evidence this ticket can be closed"/>
        <s v="Campus is maintaining the document and attached is the evidence for same. as per the evidence shared this ticket can be closed."/>
        <s v="Medical allergies records for current students are also documented in attached excel. as per attached evidence this ticket can be closed"/>
        <s v="All documents are saved on drive and access has been restricted. as per attached evidence this ticket can be closed"/>
        <s v="campus has mechanism to capture feedback post admission and attached is the evidence for same. as per the attached evidences this ticket can be closed"/>
        <s v="Documents are uploaded on drive and access is limited to people. as per attached evidence this ticket can be closed"/>
        <s v="As per India country director most of the documentation is already online for e.g. Library book records are  maintained in the Library module in MYGIIS, transport details inn Transport module in MYGIIS, asset details (furniture, equipment etc) are maintai"/>
        <s v="As per communication received from India Country Director, reference checks are thoroughly done for academic staff. HR verifies the information shared by new joiner. as per attached evidence this ticket can be closed"/>
        <s v="Risk based thinking training has been conducted and attached is the evidence for same. as per this evidence ticket can be closed."/>
        <s v="Country director of India has sent an email in which he emphasized on how IMS processes is important not only from a compliance standpoint but also to increase the efficiency &amp; productivity, reduce risk of failure. as per attached evidence this ticket can"/>
        <s v="Completed the installation of three locations at the Nishi-Kasai Science Lab, which was pointed out during the disaster prevention inspection&#10;Evidence shared in the link &#10;https://drive.google.com/drive/folders/19ttTau6XXRx8cssgwcT4u6u9K9Un4cjW"/>
        <s v="The following items of &quot;potential hazardous materials&quot; under the control of the Administration Department are decided to be stored as follows: &#10;1. Hazardous compounds mainly used for cleaning &#10;On a tall shelf in a lockable storage room for support staff. "/>
        <s v="The action has been put in place. The elevator maintenance records have been procured from the maintenance vendors and we have started filing it. &#10;Evidence in below drive&#10; &#10;https://drive.google.com/drive/folders/19ttTau6XXRx8cssgwcT4u6u9K9Un4cjW&#10; "/>
        <s v="A location map of each campus for fire extinguishers has been uploaded to the link below. The number of fire extinguishers and their expiration dates are also available.&#10; &#10; https://drive.google.com/drive/folders/19ttTau6XXRx8cssgwcT4u6u9K9Un4cjW"/>
        <s v="We asked visitors to write the number on their visitor ID card on the visitor list and &#10;to wear their visitor card around their necks so that they could enter the school. &#10;&#10;https://drive.google.com/drive/folders/1IvFi1raY5MH1tExEuZ_1CEsst2_SCBYb?usp=shari"/>
        <s v="A list of items noted in the Fire Equipment Inspection Results Report regarding improvements for three campus. Records as of February 2022.&#10;https://docs.google.com/spreadsheets/d/17XNJ--qCNxVBfMUyfD9MZxpzqPm3pzxp/edit?usp=sharing&amp;ouid=10356691785185908686"/>
        <s v="A meeting was held with nurses from all three campuses on 21 February and it was understood and agreed that the following improvements would be made; 1. To have a list of students with allergies as well as the expiry dates of EpiPens etc. 2. To add a corr"/>
        <s v="Any data that cannot be tracked within two working days is managed and alerted to in Weekly as linked below. However, an internal action will be taken to report tickets that cannot be resolved within two working days in the Daily Update to the Principal.&#10;"/>
        <s v="Process  improvement introduced. &#10;Mr Suman, the finance staff member with the highest number of tickets, became a full agent in February 2022, reducing the communication gap and allowing him to close tickets directly. This has led to a significant reducti"/>
        <s v="The Team has had an internal discussion with the Head of school - Principal as well as the Director of operations to discuss and decide the way forward. The said discussion and follow up process has been minuted and the same is shared here to: Evidence ad"/>
        <s v="Vendor Evaluation records have been approved and signed by CD. Status - Implemented.&#10; https://drive.google.com/file/d/1i9SsxpiZnqE4ih5TxdO3-etOdV-N-wQi/view?usp=sharing &#10; &#10;Orientation form signed by Coordinators and same is uploaded in the below link http"/>
        <s v="Needs &amp; Expectations of Interested Parties document now includes Alumni (former students). All staff will be trained on standards as well as documentation requirements so that nothing is missed out during implementation"/>
        <s v="SOP has been made. All documents / SOP’s will be available on common google drive so that it is centrally locatable, available &amp; accessible when needed"/>
        <s v="Summary List is made. Periodic Checks / Review / Audits will be conducted to ensure that this is being followed "/>
        <s v="There is a common drive created and this has been shared."/>
        <s v="The needs and expectations document has been updated to addthe same"/>
        <s v="Internal and external issues have been bifurcated"/>
        <s v="Feedback System is initiated for Admissions Function Post Campus Tour. It was being maintained but in a different format. Now it’s formalised. It will be taken for each &amp; every admissions registration. All counsellors have been instructed to follow the fe"/>
        <s v="A safety rubber mat has been placed near the electric panel. Auditee has now been trained and has understood the health &amp; safety requirements and will ensure compliance by regularly reviewing the same. Periodic Checks / Review / Audits will be conducted t"/>
        <s v="Analysis of the Trainings is now prepared. This will be done every month &amp; a report will be submitted to the Principal and Global Training In-charge . Periodic Reviews to be conducted to ensure that this is being followed "/>
        <s v="Daily Work Performa sheet is now maintained for secondary segment too. Auditee has now understood the requirement as per PM and has instructed all the teachers in her segment to follow the requirements of maintaining the daily work performa sheet . This w"/>
        <s v="Alumni have been added as an interested party in the document. Some of the needs identified are Alumni Database, Invitation for Career Guidance Talks, etc…Auditee has now understood the requirements and will ensure compliance by regularly reviewing &amp; upda"/>
        <s v="Summary List of Trainings is now prepared. This was inadvertently missed out by the auditee due to lack of understanding of the requirements. Periodic Checks / Review / Audits will be conducted to ensure that this is being followed "/>
        <s v="All process owners has documented risks identified in their function. This document will be reviewed periodically and changes will be made accordingly. This document will be reviewed periodically and changes will be made accordingly."/>
        <s v="Campus team has drive created and all required documents are uploaded. Henceforth this drive will be used in internal/external audits."/>
        <s v="We collect trade license from all the vendors which is issued by the regulatory authority with the approved activities mentioned on TL. Trade license is given by the regulatory body basis on their background check and quality and safety of the product whi"/>
        <s v="This is under discussion with the management as going forward we are adding new campuses this will be soon implement."/>
        <s v="Kindy find the attachment shared by the Principal in regards to PASS.&#10; &#10;Currently we have Zero cases of bullying in Dubai Campus. And PASS report does not analyse the potential bullies and we cannot modify the report as it comes from a registered external"/>
        <s v="For Capital expediture item purchase like computers, furniture  etc, a life cycle discussion is in place not in a very structured manner. Going forward we shall document  the same as part of the comparison process."/>
        <s v="Actions  has been put in place in relation to vendor survey.&#10;Data for vendor satisfaction attached for reference. https://drive.google.com/drive/folders/0AJDTMTEmtvc3Uk9PVA​"/>
        <s v="It has been decided by School Management  Team  to include Special Trainings for School Nurse as a part of Upgradation and skill development for nurse. The same will be considered in next years Annual Training Planning .&#10;(attach evidence email)"/>
        <s v="Students / Parents can raise ticket on help desk for all concerns and complaints related to bullying. The information has been been mailed to parents via handbook uploaded in myGIIS. Awareness to teachers &amp; staff have been made during the orientation sess"/>
        <s v="The  action as per the opportunity for Improvement ,  is put in place. The process  of maintaining minimum stocks of medicine has been started to follow in school. The evidence of stock list is attached for reference. &#10;Evidence- 2022 medicine stock list s"/>
        <s v="Discussions  regarding the Opportunity for improvement  has been done with the Management  and necessity and feasilbility of this   will be further looked  into during the budgeting session for next year as they are capital expenditures . Decision shall b"/>
        <s v="An additional extinguisher was installed at the stock room. Evidence attached ."/>
        <s v="Currently all the fire extinguishers have been installed as per Government Safety guidelines of Japan .As a part of the same a mandatory  a fire safety inspetion is done by the fire department in every room of school twice a year .Evidence of the report i"/>
        <s v="As per the confirmation received from campus AMC is in under process and they have planned to do it with fire mock drill. As per the attached corrective action report this ticket can be closed."/>
        <s v="Campus has updated risks associated with mock drill and attached is the revised HIRA SSPD. As per the shared evidence this ticket can be closed."/>
        <s v="This shall be part of the new Learning Management System which is in pipeline"/>
        <s v="Such Trainings are part of the Global Training schedule and will be conducted as and when suitable.. Ergonomics and Emotional intelligence training was conducted on 30th April for India campuses and attached the training feedback. As per the attached evid"/>
        <s v="CCTV with emotional intelligence has not been considered due to the complexity of monitoring and the budget grant for the same. The management has decided that it will not be able to take this OFI at present"/>
        <s v="Trainings on statistical tools have been imparted through Six sigma training to selected staff. More of such trainings are in pipeliene for process improvement"/>
        <s v="As per confirmation received from Admin they are in process to do AMC also they will take help from developer to close on priority. As per the shared inputs this ticket can be closed"/>
        <s v="Risk associated to fire drill has been updated in HIRA SSPD.  Periodically the mitigation plans will be reviewed and HIRA SSPD will be modified"/>
        <s v=" Admission process is automated. Hub spot software is used extensively. To perform analysis the data will be used from Hub spot. This shall be part of the new Learning Management System which is in pipeline"/>
        <s v="By getting trained on Six Sigma Green Belt teacher co-ordinator has successfully completed academic project. We will encourage staff to attend such trainings. Trainings on statistical tools have been imparted through Six sigma training to selected staff. "/>
        <s v="As per the confirmation received from Admin pressure test will be conducted as part of fire mock drill. as per the attached evidence this ticket can be closed."/>
        <s v="Campus has updated HIRA SSPD with risks associated with fire mock drill. as per the attached evidence this ticket can be closed."/>
        <s v="As per confirmation received AMC is in process and campus will soon conduct pressure test and will maintain its records. as per the confirmation received this ticket can be closed."/>
        <s v="Campus has listed down all possible risks associated to fire mock drill. as per attached HIRA SSPD this ticket can be closed"/>
        <s v="Regular trainings and support to the librarian for maintaining the e-books/digital library. The librarian was connected to the librarians from the other Campuses for knowledge sharing and training was imparted to her."/>
        <s v="E-corner has been set up in the library and students are given access to the e-books available in the digital library maintained by the school. The access is also given to students through Google classrooms(links of various sites with e-books are made ava"/>
        <s v="Regular maintenance of the mats have been put in place. Regular checks/verification to identify damages, if any"/>
        <s v="The school has tied up with a reputed doctor locally for such advice.  Register will be maintained for  recording such consultations with the doctor."/>
        <s v="Regular conduction of Fire Drill, Medical Emergency Drill, Electric Shock Prevention Drill,  Natural Disaster Management Drill (Earthquake, floods) as per schedule in the school calendar, along with the evidence/records."/>
        <s v="Staff Awards/Recognition at Global Level: The deserving staff members from the Campus are nominated under suitable categories for the prestigious Global School Awards(GSA) organized annually. We are proud that maximum awardees are selected from our Campus"/>
        <s v="Our Admissions Manager had received approval from principal and requested backend team to provide access to parents for limited period on limited fields to update their personal information.  This practice will be followed in planned intervals.&#10; &#10; "/>
        <s v="Please find attached Risk register created and maintained by Admission department. Most of the risk are covered under the main file of Risk register."/>
        <s v="We are planning to conduct ISO Awareness training in Aug 2022. PFA my mail communication for your reference."/>
        <s v="Please find attached Internal and External Issues. It is bifurcated in to external and Internal issues which consist of Technology, Market, performance of organization, Quality, Wellness etc.&#10; "/>
        <s v="Sharing the latest the latest two Mock drill report for comparison. . The Evacuation  time is within 3 mins and not exceeding that and there is a difference of seconds.&#10; "/>
        <s v="Next ISO awareness session is planned in Oct 2022&#10; &#10;Since when Risk assessment introduced or implemented it was conducted by each department and collated and formed one extensive Risk register. As mentioned earlier in one of the OFI/ observation now the d"/>
        <s v="Kindly find the attached scanned copy of the fire extinguisher details.&#10; &#10;Also they are working on maintaining an online list which will be shared with you soon. I will also forward the mail communication received from Operations Team."/>
        <s v="The risk register is being reviewed at the department level and also review date has been added"/>
        <s v="Next audit onwards we will convert all the physical document in to scanned copies and upload on drive."/>
        <s v="The review date has been added to the risk register"/>
        <s v="This would be a smart system to put in place for effective stop-gap management. Presently, we do not have a budget for the same, however, we can surely keep this in mind while preparing the next budget."/>
        <s v="The latest PV2 document isavailable and shall be maintained henceforth"/>
        <s v="Based on the management decision , this tracker shall be looked into once they get additional resource for Middle East.&#10;​&#10;This finding is being closed based on this decision"/>
        <s v="Henceforth the latest evidences shall be shown and added to the drive"/>
        <s v="HR maintains all documentation related to employees. In audit drive the latest document was not available otherwise HR has all updates documents available. Teachers handbook was missing during audit, now HR has started maintaining the same. &#10; &#10;Please find"/>
        <s v="Team is working on uploading handbook on MyGIIS. So that it is accessible to all.&#10; &#10;Currently they have uploaded Parent handbook.&#10; "/>
        <s v="This tracker has been put in place as per the attached evidence"/>
        <s v="The nurse is certified for CPR and First Aid. The campus has planned a training from the nurse in the month of January 2023. The schedule has been created and shared with the staff. All staff will be trained for basic awareness . Have schedule of CPR trai"/>
        <s v="The review date has been planned. The Leadership along with operations and quality co-ordinator to discuss on the HIRA document and make necessary plans annually. A plan shall be made for review and necessary actions taken shall be recorded. This document"/>
        <s v="This has been requested from the Finance Team and filed as evidence at the EC campus.Since the application is processed centrally at PG Campus, this communication for closing the long leave applications was not received by EC campus. The finance departmen"/>
        <s v="Mail communication has been sent to the parent. The parents were communicated through phone or other modes instead of myGIIS in certain cases since those need some personal assistance over call. Even if the communication happens through phone, there will "/>
        <s v="Posted a warning sign of “Do not Use”. Under Maintenance. Will call vendor to repair. Attach with photo for two playground. One of the chain break and rusty that cause the see saw faulty. See saw is faulty. Need to be repair. Behind BLK A playground see s"/>
        <s v="Surprise audit been done on 31.10.22 and found no major finding except rooftop ceiling has hole. Need to cover up as to prevent any rodent that can cause food poison to the food. Probability of raining and also been years the ceiling roof-top haven’t chan"/>
        <s v="For School safety and in Block A need to have CCTV installed as Admin Office is located. Additional CCTV install at along Block A classroom as previously no CCTV is there. With the 2 newly installation of CCTV, Block A is well guarded and covered from one"/>
        <s v="This has been captured in the risks and opportunity document under the Leadership. Colour coding of risks have also been added to the document. This was combined into other risks. Hence not considered separately. This will be looked into and revised annua"/>
        <s v="This has been captured in the risks and opportunity document under Academics.  This was combined into other risks. Hence not considered separately. This will be looked into and revised annually if necessary. This document will be kept for evidence and rev"/>
        <s v="Procurement of reference books for Languages is in progress. The librarian collected the needs from all language teachers, and has placed order for books of all subjects. While placing the orders for the library every year, necessary requirements will be "/>
        <s v="These columns have been included in the stationery inventory register. These were not included in the asset register since there was not much movement . The stationery register will have these included . The book shop inventory already has these tracking "/>
        <s v="As per IBPYP assessment policy neither grading nor percentage is used in evaluation and hence can’t be  considered for ASAS. This has been discussed with the management and will not be possible considering the difference in the curriculum. This will be co"/>
        <s v="Coordinating with school management for the disposal of the same. This has been discussed with the management and the librarian has made temporary arrangements till the time some solution has been decided upon. The central operations team have been inform"/>
        <s v="To discuss the suggestion in AEB for a final call. This will involve decisions at management level and hence will be discussed in the respective forums. This has been highlighted to the management. The new LMS and other new platforms can cover up this imp"/>
        <s v="The names of the HODs/CODs are being added along with Signature. Since the form had only the option of signature, the names were not written in the notebook moderation. The co-ordinators have been informed to write their names along with the signatures go"/>
        <m/>
        <s v="The operations department has arranged for training with service provider on 19th September 2022 basis availability of teachers and staff. Attached are the evidences with photos and the attendance sheet."/>
        <s v="The fire drill awareness video and the first aid locations were shared to all academic and non-academic staff. The attached evidence shall show up the same."/>
        <s v="A training was conducted by the Behavioural Counsellor to train Counsellors on Identifying Students with Learning Needs and Support during Admissions process. The session was recorded for the counsellors review as well as to incorporate this into the Trai"/>
        <s v="This has been communicated to parent (mother) via e-mail and got response from the parent on the same. Going further, all such communication shall be documented for evidence."/>
        <s v="The expired medication has been removed after getting approval from the parent. This shall be recorded and held for evidence"/>
        <s v="To check with central training team if the access to view TNI data after data entry is feasible. After each TNI data entry local HR will be requesting central team to share the backend details of all the TNI shared for the region. To regularly request cen"/>
        <s v="Got the forms authenticated by the transport coordinators and drivers with the assistance of vendor’s coordinators. Forms to be filed only after thorough checks and only after all the fields are completed and signed."/>
        <s v="In Noida campus, there is a wall on one side of the staircase and railing on the other side. It helps students while doing up and down from the stair case and protects them as well"/>
        <s v="Fire Extinguishers that are placed now are accessible"/>
        <s v="The plan has now been displayed in the campus canteen"/>
        <s v="CCTV's have been installed in Store Room &amp; in Basement for safety &amp; security purposes. Hence on the basis of the evidences submitted &amp; CAR, the audit finding can be closed"/>
        <s v="The flammable sanitizers are stored separately in a cupboard with a lock &amp; key. "/>
        <s v="The campus has made the Plan showing where all the Fire Extinguishers are installed for easy identification and traceability. And has displayed the same. Hence on the basis of the evidence submitted &amp; CAR, the audit finding can be closed."/>
        <s v="The assembly point is now marked in the evacuation plan and is clearly visible."/>
        <s v="Gymnasium / basement skating has already been cleaned, skating classes are going on daily basis"/>
        <s v="Fire Extinguisher at the Reception has been Wall Mounted. Refer to the picture attached as evidence. Hence the ticket can be closed."/>
        <s v="The policy has been printed in A3 form and is displayed in prominent visible places like just near the entrance door of the principal's cabin &amp; in reception"/>
        <s v="Risks &amp; Opportunities Analysis Document has been made by the Admissions Team. Hence based on the evidence, this ticket can be closed"/>
        <s v="Infirmary has started noting down date on the forms. It has been updated for all records with them. Evidence is attached. It will be followed henceforth too. Hence based on this response, this ticket can be closed."/>
        <s v="Updated student medical records annual/bi-annually) to be maintained with access control. This may help prevent incidents of incorrect help during medical emergencies due to a lack of information. E.g. specific assistance that a student may require"/>
        <s v="Campus HR Team has started maintaining this report from Aug'22. 4 employees who joined, their induction has been completed within 7 days of joining. See attached evidence as reference. Hence this audit finding/ticket can be closed."/>
        <s v="Auditee has updated actions taken on the actionable feedback points. Wherever it's appreciation and no action needs to be taken, it's mentioned specifically. Hence the audit finding can be closed."/>
        <s v="As per the reply received from the auditee, since the campus was closed for two years, hence previous years' reading history comparison history was not available. Auditee has given book reading history report from April'22 onwards till date that shows tot"/>
        <s v="The schedule of reviewing the policies have been prepared. The team will review as per plan. This will be shared to the HQ staff periodically after review"/>
        <s v="The grievance policy has been formulated"/>
        <s v="HR Department created the TN Survey for all employees in order to understand and analysed their training needs in order to provide with the right skill competency in performing their jobs. HR has created and issued Training Needs survey last January 6 to "/>
        <s v="Physical stock taking of all fixed assets has been done and the register has been updated"/>
        <s v="Document has been maintained on the list of fire extinguisher for each campus"/>
        <s v="Vendor evaluation is being prepared for all existing and new vendors (once they have a new vendor)"/>
        <s v="School Principal has updated the PTC form adding this point on profile updation and will circulate to parents during PTC (held twice in a year)"/>
        <s v="School Principal and the Fire &amp; Safety Committee have the updated process and this has been communicated to all staff"/>
        <s v="HR Department sent out the Training Feedback after a training is conducted by any department to understand and address the training gaps and to see how we can improve. HR Department ensure that Training Feedback is sent to respective Department if a train"/>
        <s v="Meetings with the feedback Manager has been set up on a fortnightly basis with the School Director to ensure the feedback analysis"/>
        <s v="At the review meeting this was discussed and since its a budgetary requirement work will commence upon budget approval. The repairs will commence on Corporate approval of Budget"/>
        <s v="The job roles and reporting manager  have been defined and the employee has been intimated of the same with a JD given"/>
        <s v="Admissions head has drawn up a step by step guideline for all admissions and this has been shared with all admission staff and Principal. Email attached as evidence"/>
        <s v="Previous Handbook was reviewed by Academic Team and finalized.This was shared with CD for approval. The Handbook to be uploaded with IT team's help onto mygiis by Campus Head.Once uploaded mail to be sent all parents that they can view the same. Handbook "/>
        <s v="CIP to be  formulated for all functions for last year and current year."/>
        <s v="Admission has created a drive and shared all medical record collected .The nurse has been given view access."/>
        <s v="Both documents have been reviewed and points  merged to reflect action plans"/>
        <s v="It has been decided to appoint a counsellor for the new session and this has been recorded in the review meeting.&#10;Sharing MOM with highlighted point as evidence."/>
        <s v="All roles has been communicated and session taken to furthur explain roles and responsibilites .MOM shared as evidence"/>
        <s v="The tracker has been updated and all data captured for Principal's observation."/>
        <s v="The marks for SIP not to reflect on Report Cards.These marks are for discussion purpose only. This has been clearly notified to all academic co-ordinators by the Principal"/>
        <s v="Campus has communicated with Helpdesk support related to Staff using the helpdesk as there was a miscommunication regarding its usage by staff. Now that clarity has been received all staff are aware to use the Helpdesk as and when needed for Student relat"/>
        <s v="The admission team is now following the admissions process as required.&#10;Sharing the sample student files with you as evidence."/>
        <s v="IT assets have been checked and recorded."/>
        <s v="Bus wise lists to be maintained.List shared as evidence. Vendor informed to display emergency niumbers in each bus."/>
        <s v="Pictures of updated stickers on Fire Extinguishers placed by the vendor and has been shared"/>
        <s v="Sharing the new AKINA licence for closure. The Licence has been renewed and updated"/>
        <s v="Water Tanks has been cleaned and report is attached for closure."/>
        <s v="Water cooler serviced and record attached as evidence"/>
        <s v="The elevator has been inspected and licence has been issued."/>
        <s v="Electric rooms cleared evidence shared ."/>
        <s v="The order placed was received and FE installed. PFA the photo evidence for closure."/>
        <s v="New plans made and displayed .Shared as evidence"/>
        <s v="The Bricks have been removed Sharing pics as evidence."/>
        <s v="A cleaning schedule has been initiated for all toilets."/>
        <s v="Principal has had a meeting with GMP COD and Admissions team to strategize on increasing the numbers"/>
        <s v="Principal is tracking all exit interviews and records the same as per the evidence attached"/>
        <s v=" Existing policy to be reviewed and communicated to all: Review completed and circulated. Enclosed as evidence."/>
        <s v="Academics has closed the loop in the process flow."/>
        <s v="Admission has sent out mail to team to henceforth get docs translated in English from Home country. PFA mail for evidence."/>
        <s v="Admission team has sent out mail to parents to update their profile on myGIIS. Evidence attached."/>
        <s v="List to shared with librarian and sent mail shared as evidence"/>
        <s v="The HR has created a tracker and this will be maintained in future"/>
        <s v="Driver eyesight checked and confirmed by school nurse as well as vendor has ordered uniforms  which will be enforced in January when term starts."/>
        <s v="Bus Drivers and Housekeeping staff have been given training"/>
        <s v="Ops team has got the Corporate template. This has been shared with all.Mail evidence attached."/>
        <s v="The Fire Hose has been repaired and sharing the before and after pics.&#10; "/>
        <s v="OWIS will be using department development plans to address the issue. Departmental plans have not been used in the past. Annual development of departmental plans informed by the whole school SDP. "/>
        <s v="To remove container containing disinfectant liquid. The container looked like a water refill dispenser. To remove the container and placed in the nurses room under supervision. Container to be kept an under supervision of school nurse."/>
        <s v="Added in the orientation slides the following information:&#10;1.  Personal Data Protection Policy/Data Protection Policy&#10;2. Health and Safety procedures – to include procedure on how to handle minor and major injury. Immediate addition of the recommended inf"/>
        <s v="Review and revised the current training tracker.. Training tracker is enhanced reflecting internal and external trainings attended by members of staff. Frequent review and update of the procedures (if any)"/>
        <s v="Pending 2022-2023 Training Plan – training plan will be finalised in the month of November 2022. Pending 2022-2023 Training Plan – training plan will be finalised in the month of November 2022  "/>
        <s v="Asset inventory was shared in folder. Changeover of IT staff. Have included in shared drive. Asset list to be shared with line manager"/>
        <s v="We will develop this policy during our process review sessions in 2023. "/>
        <s v="Annual updating of the processes of the school. Changes in leadership and strategic vision of OWIS. The review and update  of processes will begin in January 2022 and will be completed by March 2022. Inset days will be used to complete this process. Annua"/>
        <s v="To include lightning warning system as part of the safety. Was never part of the Emergency Response Plan. Have updated the to include. All related safety equipment to be included in ERP"/>
        <s v="License has been procured from the department and attached as evidence. To include Tracker for certification that requires re-applying. Follow up from government agencies was not received. To include into tracker and shared with dept. "/>
        <s v="Fire drilled already conducted and attached evidence for the same.&#10;To conduct fire drill at month end of August. End of academic year and post covid. To be conducted by month end of August after the briefing for teachers and staff. Fire Drills are conduct"/>
        <s v="To conduct first-aid awareness for all staff. School Nurses to conduct first -aid awareness to all staff in OWIS. Awareness program to be included in induction program"/>
        <s v="The petty cash has been analysed for trends"/>
        <s v="Business risk analysis has been updated to include competition and recruitment of child offenders. These are now part of the recruitment policy of Harrods. This will be ensured in the future"/>
        <s v="HR department set up the recruitment timeline for the yearly recruitment plan. HR department provide a recruitment timeline for yearly recruitment plan to measure recruitment efficiency. HR to ensure that a timeline is given for every yearly recruitment p"/>
        <s v="Annual updating of the processes of the school.  Has not been updated to be in line with ISO . The review and update  of processes will begin in January 2022 and will be completed by March 2022. Inset days will be used to complete this process. Annual pro"/>
        <s v="No corrective action will be taken as we are bound by the curricular requirements of the IB Primary Years Program. The school has discussed the same and since its will not be possible to implement this OFI, this finding has been closed based on the decisi"/>
        <s v="We currently have two yearly surveys for staff to provide feedback. We also have a clearly articulated process for internal feedback. This process is shared with staff at induction.  Continue to maintain the process that is in place. "/>
        <s v="No action will be taken regarding this OFI as we are unable to modify the space used at Suntec. As per our contract with Suntec, no changes can be made to any of the environments that we used. Based on the decision taken by management, the fining has been"/>
        <s v="Edited vendor list against criteria of scope of work. Vendor list not arranged to service provided. Vendor list to be maintained again service provided with at lest 3 vendor per scope. To be updated by operations and procurement."/>
        <s v="Building stability  check done by Land owner every 5 years. But was not included in evidence. Building checks done, will engage contractors for check on lightning arrestor and earth pits. To be included as part of facilities yearly checks"/>
        <s v="Purchased plug covers and cover low and exposed wall socket. To plug and cover open wall socket. To be part of facilities checklist  and class teachers to ensure covers are in place"/>
        <s v="To work with GIIS to standardize checklist with FSSC standard. To standardize checklist with FSSC standard. To work with GIIS closely"/>
        <s v="The requirement is based on the building and load of the existing structure and not based on occupancy, hence the existing approval from&#10;SCDF is sufficient "/>
        <s v="&quot;Training session regarding the PDCA aspects, my GIIS policies, addressing risks and opportunities and ISO standards given to PYP coordinator.&#10;Evidence of files attached in related files. Advance training of requirements as per ISO requirements as well as"/>
        <s v="All documentary evidence is managed by PYP coordinator and are accessible to all PYP teachers. PYP coordinator is the manager along with principal to manage the documentary evidence. Coordinator to have complete understanding and control of all documentar"/>
        <s v=" Process of documenting substitute records of GMP classes in place.Follow the process of documenting substitute records for absent teachers so that a tracking system will be readily available. "/>
        <s v="First Aid Training given to teachers by school nurses. Proper plan to conduct scheduled annual first aid training to all teachers. Nurses and Operations department to plan all training in advance so that all can avoid missing the same."/>
        <s v="Policy regarding collecting the medical information was put in place and new parents have been requested to do upload the medical form through google form. All new parents have started the process. The records are received by school nurses .The policies h"/>
        <s v="Training needs are identified, and training conducted for all ECA/ CCA teachers. To include annual training / re-fresher training for ECA/ CCA teachers along with regular teachers for emergency response. ECA CCA external teachers to be identified as stude"/>
        <s v="Training needs identified and training of emergency response conducted for all substitute teachers. To make annual plan for training of emergency response conducted for all substitute teachers. Make a list of substitute teachers and share to operations de"/>
        <s v="The process of recording the washroom cleaning was put in place. All cleaners of all campuses were given orientation for starting the process."/>
        <s v="Management decisions to complete the asset stock taking by the end of the year during school holidays as it is time consuming. Management decisions to schedule asset stock taking during school holiday time. Plan and schedule asset stock taking well ahead."/>
        <s v="OH and S induction for new joiner once completed was documented in the  HR induction checklist format . The standardized format was put in action for all HR induction from April 2023.The same format will be followed for all campus new joiner, HR induction"/>
        <s v="The process of documenting the induction conducted by coordinators was completed by HR.  HR has started documenting l induction details in the employee file of all campuses."/>
        <s v="A job description and key result area for the Business Development function have now been drafted by HR and made available to Tanushree, Fayaz Khan's reporting manager. As a result, HR has checked that JD's &amp; KRA's are available for all positions listed o"/>
        <s v="All new joiners, in addition to completion of the standard HR induction have also completed their induction modules on Teamie &amp; general health and safety awareness module in the LMS. This requirement has now been added to the HR SOP and hence will be foll"/>
        <s v="PSAT Report for Oct’22 to March’23 has been analysed and actionable points have been identified for improvement. PSAT 2 Report going forward will be checked and updated in Tracking Spreadsheet as and when it’s received. All Survey Reports received once in"/>
        <s v="There is a checklist that the security guards have instructed to check the bus drivers upon arrival on campus in the morning to ensure they are not drunk and are able to drive. Admin Manager receives daily updates on compliance and the Principal's office "/>
        <s v="Signage is displayed appropriately on the wall. In order to protect the pre-primary playground, the principal has requested academic coordinators to inform the sports teachers that the children should not be allowed to play in the area. It will also be mo"/>
        <s v="In the campus, all cameras are now operational. An annual inspection and report will be provided by the CCTV vendor to ensure that all cameras are working and any that aren't can be repaired immediately.. A total of 6 extra CCTV cameras are now on standby"/>
        <s v="A label has been attached to the First Aid box. A label is on every First Aid Box on campus so that they are readily identifiable. We will ensure that any new first aid box is clearly identifiable whenever it is purchased"/>
        <s v="Throughout the campus, including the infirmary, there is now a list of trained first aiders. Approximately once every six months, the list will be reviewed and updated to ensure only campus staff members are included in the list. Standards awareness train"/>
        <s v="Members of the Internal Rescue Team (IRT) are now displayed at all prominent spots on campus. A six-month review and update of the list will be conducted so that only campus staff members are listed on the list. The annual safety audits will also cover th"/>
        <s v="Transportation Incharge Raju Bharati has trained bus attendants on emergency door opening, fire extinguisher operation, etc.. The trainings are now included in the annual training plan and will be followed as planned from now on. Bus attendants should be "/>
        <s v="A list of all fire fighters trained at the campus is now displayed at all major locations. In the event of new training taking place and new personnel being trained for fire fighting, the list will be immediately updated. When safety audits are conducted "/>
        <s v="First Aid Boxes &amp; Fire Extinguishers are all placed at visible &amp; accessible locations in all of the buses. Keeping first aid box &amp; fire extinguishers in easy to access place is now part of daily checklist. This will ensure their compliance. Whenever train"/>
        <s v="The agreement of CCD with GIIS Noida Campus is now made &amp; a copy is available with the campus. Campus Admin has informed Noida HO central contracting team to ensure that all vendor agreements are in place before they come to campus for operations. Hencefo"/>
        <s v="Quiz has been conducted for all the participants via Google Forms &amp; participants’ responses have been recorded. All trainings will have a quiz (evaluation) after completion of the program so as to gauge it’s effectiveness/understanding on the participants"/>
        <s v="All old resigned &amp; staff who left the organisation, their records have been removed from the spreadsheet report. Staff utilization data report will be reviewed monthly and updated with newly joined staff and those who resigned or have left. This requireme"/>
        <s v="The Risks and Opportunities register has been updated to include the opportunity of IBDP curriculum. Any changes to the risks and opportunities of East Coast campus will be documented in the risks and opportunities document. Henceforth, such curriculum in"/>
        <s v="The Risks and Opportunities register has been updated to include the risk of launching the Yarrow Park as a community connect initiative. Any changes to the risks and opportunities of East Coast campus will be documented in the risks and opportunities doc"/>
        <s v="Post the audit findings, this has been corrected and included as part of the contract. All relief teachers will be requested to read through and sign on the Occupational health and safety policy of GIIS. This will be mandated across for all relief teacher"/>
        <s v="The Approved Vendor List of 2022 has been updated . The current vendor list shall be maintained by the Operations Executive at East Coast campus. The Operations Executive shall update and maintain the new version of documents once received from HQ"/>
        <s v="The CCTV and the Fire Extinguisher details with description, specifications and locations has now been updated. This file shall be reviewed on a quarterly basis and updated regularly when there is a change. All the documents and trackers maintained by the"/>
        <s v="The Operations is maintaining a tracker for all the annual maintenance and servicing contracts/activities. This tracker includes all contracts and service activities related to East Coast Campus. This tracker will be updated for any changes in the activit"/>
        <s v="The Water Tank cleaning report has been documented. The Water Tank Cleaning activity is a yearly activity at the campus. Post the cleaning, there is a certification from PUB. Both the servicing and the certification has been received for the year 2022. Th"/>
        <s v="The Updated Certificate has been displayed at the canteen. The Current certification from Singapore Food Agency has been displayed at the canteen. There is QR code also available for checking the same. The certificate is now valid till 10th July 2023. Hen"/>
        <s v="All the service reports of East Coast campus is now documented and filed. Available with the operations executive. The Operations Executive will start filing and documenting all the service reports of the campus on regular basis. The campus will start doc"/>
        <s v="The follow-ups required for any issues will be noted in the School Bus Safety Assessment . The record of follow-up marked in the safety assessment checklist.Regular safety assessments will be followed in future for 100% compliance"/>
        <s v="The Fire Extinguisher in Bus E16 has been replaced . The vendor has been notified on this lapse and advised to be proactive to check and replace the fire extinguishers in all buses. The bus drivers have been trained by the vendor to proactively replace th"/>
        <s v="Both the fire extinguisher and first aid kit have been replaced. The vendors have been informed to check the buses proactively and change the fire extinguisher and first aid kits. The vendor has informed all the drivers to proactively change the fire exti"/>
        <s v="The Proxy department shared the drive link with all the academic staff at East Coast Campus. There was a mail sent to all academic staff by the Proxy Team with the drive details. The drive will be used for all Proxy related updates for the whole academic "/>
        <s v="All the class teachers were immediately informed by the co-ordinators in the weekly meeting to maintain the daily work performa on regular basis . There was a mail sent to all the teachers with the co-ordinators in loop that this will be a mandatory docum"/>
        <s v="A Teacher Observation planner has been prepared for the Principal and all the co-ordinators . All the observations planned for the current academic year will be updated on a monthly basis to this planner. The tracker will be maintained to monitor all clas"/>
        <s v="The HOD Moderation Report has been rectified and the process has been redefined. The HOD Moderation Report for the HOD checking and correcting notebooks will be done by the coordinator. Henceforth, it will be made sure that the maker and checker are two d"/>
        <s v="The expiry dates of raw materials and packed food like sandwiches are checked and documented in our monthly reports. These checks are being conducted on regular basis and recorded for evidence. The checks for packed foods will be part of the checking proc"/>
        <s v="Counsellors will arrange for both Coordinators and Nurse to be present for discussions with parents regarding the medical conditions of the student. A follow up email will also be sent to both the academic team and school nurse to document the medical con"/>
        <s v="This is not mandatory in Singapore as checks are carried out time to time by NEA. The range of food items is considerable and taste is very personal opinion. However, feedback is taken from staff/students especially in the Canteen Committee Meeting. The f"/>
        <s v="The academic induction module includes aspects of safety at the campus and introduction to the “Fire and Safety manual”. Fire and safety induction is now added as part of the initial induction process of all teachers. The details of the fire evacuation an"/>
        <s v="The list of trained fire fighters, fire wardens and trained first aiders has been circulated with all the staff . MARCOM department has been directly to push these details through DSS. Scheduled mails are planned to be sent before the planned fire drills "/>
        <s v="Mail has been circulated and document on ERP uploaded on myGIIS. A briefing was conducted on 30th Mar to all stake holders.All staff (Academic &amp; Non Academic) briefed on 30th Mar.Scheduled mails to be sent before the planned Fire Drills. MARCOM department"/>
        <s v="The stock register is updated in the bookshop for books and uniforms. However, for all other items, this is capitalised on our Financial System, ACCPAC. As a process for tagging asset capture, this is being implemented in the new LMS. There are regular ch"/>
        <s v="The action plans on the outcomes of staff survey has been recorded and discussed with HR head. Based on the action plans, discussions, trainings and activities have been planned and executed as per plan. There will be more engagement activities planned wi"/>
        <s v="Old Dettol bottle is replaced. Dettol bottle was disposed as per policy. Campus nurse was strictly instructed to dispose all expired medicines including Dettol bottle using the hospital which we have tie-up. Fortnight checks will be performed to ensure ex"/>
        <s v="The repair work is done and handles are repaired. Regular maintenance as per SOP/schedule must be done without any excuse or delays for all buses"/>
        <s v="Wheelchair was ordered however it was not received. GIIS Balewadi has tie up with Jupitar hospital. In case of emergency, ambulance with stretcher is also provided by hospital on call. Wheelchair was procured"/>
        <s v="Extra fire extinguisher is placed in library. A review will be conducted quarterly to see if any blind spots exist and accordingly action will be taken to mitigate the risk"/>
        <s v="SO Awareness  session for campus is conducted on 22nd june'23. Each quarter the session will be conducted for all staff. Regular interactions and awareness session with entire team will result in understanding &amp; teamwork"/>
        <s v="The upcoming training session is on July 4 2023. Trainings are planned to be conducted twice in a year. Training will be conducted twice in a year and also whenever requested by leadership team."/>
        <s v="All staff health records are updated. All Staff Health records will be updated at regular intervals."/>
        <s v="Location of first aid was changed to increase the increase the visibility. Hence forth the first aid box will be placed in open area. First aid box will be placed at suitable location"/>
        <s v="Grievance Management SOP was available with all the details including committee member's name. Missed to showcase during the Audit.  "/>
        <s v="Feedback is taken from the prospective parents visiting the campus. But the record was not saved in the audit records, so could not show during the audit. And missed to showcase the record. Feedback is taken from the prospective parents visiting the campu"/>
        <s v="Date of Joining data was added in other reports. Henceforth will add it in the withdrawal report for better analysis. Date of joining tab is added in the withdrawal report. In future data will be added in withdrawal report for better analysis. "/>
        <s v="Signature taken from the seniors. In future the signatures will be maintained and recorded. In future the signatures will be taken immediately after the induction on the induction form."/>
        <s v="Documentation process of HIRA records for each campus and consolidation of the same. Maintain a consolidated campus wise HIRA document for all campuses of GIIS TOKYO with periodical updation. Training of operation department personnel to recording and mai"/>
        <s v="We shall explore the possibility of commercial &amp; actual business project in CAS for the upcoming academic year. Discuss with companies in the industry and DP Coordinators for having a long-term commercial project possibility for IB Students projects. Make"/>
        <s v="For intruder entry we have trained all our staff how to respond and have kept equipment near the gate to control the situation. Operations team have planned meetings with Aomori university for optimizing the shared school facility and property. Japan bein"/>
        <s v="The USPs are identified and the same is highlighted by  admission and marketing  - during marketing and promotional activities of school as well as broadcasted through various channels.&#10;USP-  &#10;*Only school in Tokyo offering 2 curricula &#10;*  Best value scho"/>
        <s v="The school leadership has discussed the same and have decided to consider the project for future years. However, the process of assent management for each campus is carried out on a regular basis and will continue to follow the same. Will be discussed wit"/>
      </sharedItems>
    </cacheField>
    <cacheField name="Status" numFmtId="0">
      <sharedItems>
        <s v="Closed"/>
        <s v="Open"/>
      </sharedItems>
    </cacheField>
    <cacheField name="Ageing (from Report Date)" numFmtId="1">
      <sharedItems containsSemiMixedTypes="0" containsString="0" containsNumber="1" containsInteger="1">
        <n v="350.0"/>
        <n v="198.0"/>
        <n v="90.0"/>
        <n v="106.0"/>
        <n v="129.0"/>
        <n v="86.0"/>
        <n v="113.0"/>
        <n v="330.0"/>
        <n v="190.0"/>
        <n v="93.0"/>
        <n v="65.0"/>
        <n v="103.0"/>
        <n v="37.0"/>
        <n v="109.0"/>
        <n v="374.0"/>
        <n v="35.0"/>
        <n v="42.0"/>
        <n v="280.0"/>
        <n v="317.0"/>
        <n v="408.0"/>
        <n v="315.0"/>
        <n v="289.0"/>
        <n v="263.0"/>
        <n v="236.0"/>
        <n v="272.0"/>
        <n v="155.0"/>
        <n v="231.0"/>
        <n v="227.0"/>
        <n v="237.0"/>
        <n v="224.0"/>
        <n v="248.0"/>
        <n v="256.0"/>
        <n v="255.0"/>
        <n v="253.0"/>
        <n v="360.0"/>
        <n v="308.0"/>
        <n v="267.0"/>
        <n v="325.0"/>
        <n v="332.0"/>
        <n v="294.0"/>
        <n v="233.0"/>
        <n v="232.0"/>
        <n v="293.0"/>
        <n v="378.0"/>
        <n v="345.0"/>
        <n v="310.0"/>
        <n v="346.0"/>
        <n v="55.0"/>
        <n v="379.0"/>
        <n v="292.0"/>
        <n v="309.0"/>
        <n v="262.0"/>
        <n v="512.0"/>
        <n v="283.0"/>
        <n v="281.0"/>
        <n v="341.0"/>
        <n v="252.0"/>
        <n v="261.0"/>
        <n v="282.0"/>
        <n v="340.0"/>
        <n v="286.0"/>
        <n v="373.0"/>
        <n v="407.0"/>
        <n v="322.0"/>
        <n v="187.0"/>
        <n v="104.0"/>
        <n v="124.0"/>
        <n v="180.0"/>
        <n v="320.0"/>
        <n v="83.0"/>
        <n v="173.0"/>
        <n v="92.0"/>
        <n v="69.0"/>
        <n v="80.0"/>
        <n v="78.0"/>
        <n v="193.0"/>
        <n v="150.0"/>
        <n v="91.0"/>
        <n v="285.0"/>
        <n v="210.0"/>
        <n v="186.0"/>
        <n v="189.0"/>
        <n v="208.0"/>
        <n v="319.0"/>
        <n v="284.0"/>
        <n v="188.0"/>
        <n v="158.0"/>
        <n v="111.0"/>
        <n v="206.0"/>
        <n v="195.0"/>
        <n v="306.0"/>
        <n v="159.0"/>
        <n v="125.0"/>
        <n v="203.0"/>
        <n v="202.0"/>
        <n v="181.0"/>
        <n v="194.0"/>
        <n v="192.0"/>
        <n v="64.0"/>
        <n v="217.0"/>
        <n v="209.0"/>
        <n v="216.0"/>
        <n v="199.0"/>
        <n v="197.0"/>
        <n v="228.0"/>
        <n v="265.0"/>
        <n v="200.0"/>
        <n v="270.0"/>
        <n v="223.0"/>
        <n v="276.0"/>
        <n v="321.0"/>
        <n v="87.0"/>
        <n v="107.0"/>
        <n v="84.0"/>
        <n v="94.0"/>
        <n v="82.0"/>
        <n v="49.0"/>
        <n v="24.0"/>
        <n v="139.0"/>
        <n v="170.0"/>
        <n v="369.0"/>
        <n v="29.0"/>
        <n v="41.0"/>
        <n v="140.0"/>
        <n v="101.0"/>
        <n v="40.0"/>
        <n v="26.0"/>
        <n v="22.0"/>
        <n v="167.0"/>
        <n v="77.0"/>
        <n v="32.0"/>
        <n v="43.0"/>
        <n v="368.0"/>
        <n v="23.0"/>
        <n v="245.0"/>
        <n v="28.0"/>
        <n v="154.0"/>
        <n v="278.0"/>
        <n v="166.0"/>
        <n v="121.0"/>
        <n v="133.0"/>
        <n v="63.0"/>
        <n v="61.0"/>
        <n v="120.0"/>
        <n v="102.0"/>
        <n v="143.0"/>
        <n v="132.0"/>
        <n v="153.0"/>
        <n v="79.0"/>
        <n v="99.0"/>
        <n v="70.0"/>
        <n v="67.0"/>
        <n v="88.0"/>
        <n v="66.0"/>
        <n v="151.0"/>
        <n v="95.0"/>
        <n v="68.0"/>
        <n v="182.0"/>
        <n v="108.0"/>
        <n v="220.0"/>
        <n v="74.0"/>
        <n v="118.0"/>
        <n v="117.0"/>
        <n v="114.0"/>
        <n v="59.0"/>
        <n v="57.0"/>
        <n v="62.0"/>
        <n v="76.0"/>
        <n v="48.0"/>
        <n v="47.0"/>
        <n v="146.0"/>
        <n v="112.0"/>
        <n v="44.0"/>
        <n v="148.0"/>
        <n v="38.0"/>
        <n v="100.0"/>
        <n v="58.0"/>
        <n v="238.0"/>
        <n v="235.0"/>
        <n v="89.0"/>
        <n v="60.0"/>
        <n v="205.0"/>
        <n v="191.0"/>
        <n v="19.0"/>
        <n v="30.0"/>
        <n v="50.0"/>
        <n v="71.0"/>
        <n v="20.0"/>
        <n v="34.0"/>
        <n v="56.0"/>
        <n v="18.0"/>
        <n v="119.0"/>
        <n v="25.0"/>
        <n v="52.0"/>
        <n v="126.0"/>
        <n v="134.0"/>
        <n v="122.0"/>
        <n v="123.0"/>
        <n v="98.0"/>
        <n v="36.0"/>
        <n v="21.0"/>
        <n v="6.0"/>
        <n v="14.0"/>
        <n v="218.0"/>
        <n v="212.0"/>
        <n v="39.0"/>
        <n v="229.0"/>
        <n v="144.0"/>
        <n v="51.0"/>
        <n v="46.0"/>
        <n v="72.0"/>
        <n v="127.0"/>
        <n v="1.0"/>
        <n v="9.0"/>
        <n v="5.0"/>
        <n v="3.0"/>
        <n v="16.0"/>
        <n v="10.0"/>
        <n v="11.0"/>
        <n v="135.0"/>
        <n v="137.0"/>
        <n v="162.0"/>
        <n v="136.0"/>
        <n v="75.0"/>
        <n v="406.0"/>
        <n v="31.0"/>
        <n v="175.0"/>
        <n v="8.0"/>
        <n v="2.0"/>
        <n v="298.0"/>
        <n v="392.0"/>
        <n v="4.0"/>
        <n v="362.0"/>
        <n v="268.0"/>
        <n v="215.0"/>
        <n v="7.0"/>
        <n v="53.0"/>
        <n v="17.0"/>
        <n v="160.0"/>
        <n v="152.0"/>
        <n v="145.0"/>
        <n v="97.0"/>
      </sharedItems>
      <fieldGroup base="17">
        <rangePr autoStart="0" autoEnd="0" startNum="1.0" endNum="512.0" groupInterval="30.0"/>
        <groupItems>
          <s v="&lt;1.0"/>
          <s v="1 - 30"/>
          <s v="31 - 60"/>
          <s v="61 - 90"/>
          <s v="91 - 120"/>
          <s v="121 - 150"/>
          <s v="151 - 180"/>
          <s v="181 - 210"/>
          <s v="211 - 240"/>
          <s v="241 - 270"/>
          <s v="271 - 300"/>
          <s v="301 - 330"/>
          <s v="331 - 360"/>
          <s v="361 - 390"/>
          <s v="391 - 420"/>
          <s v="511 - 512"/>
          <s v="&gt;512.0"/>
        </groupItems>
      </fieldGroup>
    </cacheField>
    <cacheField name="Deviation (against target closure date)">
      <sharedItems containsMixedTypes="1" containsNumber="1" containsInteger="1">
        <n v="290.0"/>
        <n v="138.0"/>
        <n v="30.0"/>
        <n v="46.0"/>
        <n v="69.0"/>
        <n v="26.0"/>
        <n v="53.0"/>
        <n v="270.0"/>
        <n v="130.0"/>
        <n v="33.0"/>
        <n v="5.0"/>
        <n v="43.0"/>
        <n v="-23.0"/>
        <n v="49.0"/>
        <n v="314.0"/>
        <n v="-25.0"/>
        <n v="-18.0"/>
        <n v="220.0"/>
        <n v="257.0"/>
        <n v="348.0"/>
        <n v="255.0"/>
        <n v="229.0"/>
        <n v="203.0"/>
        <n v="176.0"/>
        <n v="212.0"/>
        <n v="95.0"/>
        <n v="171.0"/>
        <n v="167.0"/>
        <n v="177.0"/>
        <n v="164.0"/>
        <n v="188.0"/>
        <n v="196.0"/>
        <n v="195.0"/>
        <n v="193.0"/>
        <n v="300.0"/>
        <n v="248.0"/>
        <n v="207.0"/>
        <n v="-33.0"/>
        <n v="-26.0"/>
        <n v="234.0"/>
        <n v="173.0"/>
        <n v="172.0"/>
        <n v="233.0"/>
        <n v="21.0"/>
        <n v="-12.0"/>
        <n v="250.0"/>
        <n v="-11.0"/>
        <n v="-5.0"/>
        <n v="22.0"/>
        <n v="232.0"/>
        <n v="249.0"/>
        <n v="202.0"/>
        <n v="139.0"/>
        <n v="223.0"/>
        <n v="1.0"/>
        <n v="221.0"/>
        <n v="-32.0"/>
        <n v="192.0"/>
        <n v="201.0"/>
        <n v="222.0"/>
        <n v="226.0"/>
        <n v="35.0"/>
        <n v="262.0"/>
        <n v="127.0"/>
        <n v="44.0"/>
        <n v="64.0"/>
        <n v="120.0"/>
        <n v="31.0"/>
        <n v="23.0"/>
        <n v="113.0"/>
        <n v="32.0"/>
        <n v="9.0"/>
        <n v="20.0"/>
        <n v="18.0"/>
        <n v="133.0"/>
        <n v="90.0"/>
        <n v="-4.0"/>
        <n v="150.0"/>
        <n v="126.0"/>
        <n v="129.0"/>
        <n v="148.0"/>
        <n v="128.0"/>
        <n v="98.0"/>
        <n v="51.0"/>
        <n v="146.0"/>
        <n v="135.0"/>
        <n v="17.0"/>
        <n v="99.0"/>
        <n v="65.0"/>
        <n v="143.0"/>
        <n v="142.0"/>
        <n v="121.0"/>
        <n v="134.0"/>
        <n v="132.0"/>
        <n v="4.0"/>
        <n v="157.0"/>
        <n v="149.0"/>
        <n v="156.0"/>
        <n v="137.0"/>
        <n v="168.0"/>
        <n v="205.0"/>
        <n v="140.0"/>
        <n v="210.0"/>
        <n v="163.0"/>
        <n v="216.0"/>
        <n v="27.0"/>
        <n v="47.0"/>
        <n v="24.0"/>
        <n v="34.0"/>
        <n v="-36.0"/>
        <n v="6.0"/>
        <n v="37.0"/>
        <n v="236.0"/>
        <n v="-31.0"/>
        <n v="-19.0"/>
        <n v="7.0"/>
        <n v="-20.0"/>
        <n v="-34.0"/>
        <n v="-38.0"/>
        <n v="-28.0"/>
        <n v="-17.0"/>
        <n v="-37.0"/>
        <n v="162.0"/>
        <n v="3.0"/>
        <n v="42.0"/>
        <n v="83.0"/>
        <n v="-41.0"/>
        <n v="-76.0"/>
        <n v="-143.0"/>
        <n v="19.0"/>
        <n v="-131.0"/>
        <n v="10.0"/>
        <n v="-15.0"/>
        <n v="-89.0"/>
        <n v="8.0"/>
        <n v="-141.0"/>
        <n v="-132.0"/>
        <n v="14.0"/>
        <n v="28.0"/>
        <n v="58.0"/>
        <n v="57.0"/>
        <n v="54.0"/>
        <n v="-1.0"/>
        <n v="-3.0"/>
        <n v="2.0"/>
        <n v="16.0"/>
        <n v="-13.0"/>
        <n v="86.0"/>
        <n v="-119.0"/>
        <n v="-135.0"/>
        <n v="-65.0"/>
        <n v="-71.0"/>
        <n v="63.0"/>
        <n v="-47.0"/>
        <n v="-16.0"/>
        <n v="-43.0"/>
        <n v="-8.0"/>
        <n v="154.0"/>
        <n v="185.0"/>
        <n v="144.0"/>
        <n v="39.0"/>
        <n v="175.0"/>
        <n v="29.0"/>
        <n v="82.0"/>
        <n v="174.0"/>
        <n v="160.0"/>
        <e v="#VALUE!"/>
        <n v="0.0"/>
        <n v="-2.0"/>
        <n v="-51.0"/>
        <n v="79.0"/>
        <n v="387.0"/>
        <n v="66.0"/>
        <n v="59.0"/>
        <n v="13.0"/>
        <n v="-42.0"/>
        <n v="-39.0"/>
        <n v="-40.0"/>
        <n v="-24.0"/>
        <n v="-54.0"/>
        <n v="-46.0"/>
        <n v="158.0"/>
        <n v="152.0"/>
        <n v="91.0"/>
        <n v="-21.0"/>
        <n v="60.0"/>
        <n v="169.0"/>
        <n v="84.0"/>
        <n v="-10.0"/>
        <n v="-9.0"/>
        <n v="11.0"/>
        <n v="-14.0"/>
        <n v="12.0"/>
        <n v="-22.0"/>
        <n v="67.0"/>
        <n v="80.0"/>
        <n v="40.0"/>
        <n v="-59.0"/>
        <n v="-55.0"/>
        <n v="-57.0"/>
        <n v="-44.0"/>
        <n v="-50.0"/>
        <n v="-49.0"/>
        <n v="75.0"/>
        <n v="77.0"/>
        <n v="41.0"/>
        <n v="74.0"/>
        <n v="62.0"/>
        <n v="102.0"/>
        <n v="76.0"/>
        <n v="15.0"/>
        <n v="-29.0"/>
        <n v="115.0"/>
        <n v="-52.0"/>
        <n v="-58.0"/>
        <n v="238.0"/>
        <n v="-56.0"/>
        <n v="72.0"/>
        <n v="73.0"/>
        <n v="208.0"/>
        <n v="155.0"/>
        <n v="-35.0"/>
        <n v="-53.0"/>
        <n v="-7.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368" sheet="GSF"/>
  </cacheSource>
  <cacheFields>
    <cacheField name="Sr 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sharedItems>
    </cacheField>
    <cacheField name=" Audit Finding" numFmtId="0">
      <sharedItems>
        <s v="Methods to assess the effectiveness of training of employees are not identified."/>
        <s v="Security of Library at HK campus is of concern. In the absence of lock to secure the room, there will be no control of books stock."/>
        <s v="New admissions throughout the year was affecting the teaching learning process in the class. (esp when a child with less English ability joins in mid year). Also demotion of students midway causes concerns to teachers."/>
        <s v="Annual academic goals were not evident in some of the departments but were quite evident in some departments."/>
        <s v="Exam Department can have question paper bank of all previous years(currently with Subject HODs).Question papers can be shared in google drive than IT 10 which is not safe."/>
        <s v="For process like sports day, examination, a successor was not evident who can be groomed and trained.(HK)"/>
        <s v="MyGIIS EPR are underutilized in many areas"/>
        <s v="ID cards for students are not updated. With 2 campuses and 3 different curriculum it can cause a concern to tracking the whereabouts of the child."/>
        <s v="No periodicals/Magazines in HK library. Only 1 in NK.&#10;"/>
        <s v="Attendance record, feedback records, evaluation of effectiveness of trainings not complete in training dept."/>
        <s v="Buddy -teacher concept will be good for new teachers and a demo class will be good on a day apart from orientation day for the same."/>
        <s v="Lack of clarity regarding leave policy, myGIIS leaves, RAMCO leave applying etc."/>
        <s v="Job description given at the time of joining of teachers will help them to target on KPIs."/>
        <s v="Competency Matrix can be made to ensure right person with qualification and experience are in the right job."/>
        <s v="There is no evidence of Principal’s approval on Curriculum Plan &amp; Lesson Plan."/>
        <s v="There is no evidence of MOM for curriculum planning "/>
        <s v="There is no evidence of communication on training requirements from department head."/>
        <s v="There is no evidence of evaluation record (Induction Checklist) of employee’s organizational knowledge"/>
        <s v="Standard format is not used to maintain record of IT Asset Inventory"/>
        <s v="PRF form is not having complete detail of the product requested"/>
        <s v="Vendor Pre-Evaluation Form is not filled"/>
        <s v="Approved Vendor list is not maintained in a standard format "/>
        <s v="Process, forms and templates are not available on server /common drive / internet (MyGIIS)"/>
        <s v="At campus of GIIS Balewadi, Pune, India, fire evacuation plans were not ready. With young students in campus, this may result in serious consequences"/>
        <s v="Fire extinguishers have expired labels. "/>
        <s v="Fire Safety evacuation plan is not displayed at the school premises of GIIS Balewadi, Pune, India."/>
        <s v="Fire drill records not available. Some teachers and staff mentioned fire drill was conducted in 2018-19. However, records were not found"/>
        <s v="Assembly Point in case of emergency has yet to be identified"/>
        <s v="Training for staff on the requirements of ISO 9001:2015 could be provided. "/>
        <s v="Quality Policy and objectives display and dissemination needs to be ensured"/>
        <s v="The old CIP plan of PROMISE and BSC not implemented as yet. The new CIP plan is yet to be implemented group-wide"/>
        <s v="Campus training records need to be maintained additionally, separately apart from those at HQ. This will allow campus to track individual training to KPIs"/>
        <s v="School Calendar 2019-20 to be updated on MYGIIS"/>
        <s v="While the basic processes for Academics are in place, it is not clear whether learning outcomes – segment-wise (grade-wise) has been communicated to the teachers"/>
        <s v="  It is not clear whether GMP is being implemented at this campus."/>
        <s v="SWOT analysis can be conducted department-wise as well as for the school as a whole. Risk &amp; Opportunity for Admission, Business Development may assist in aiding growth in student numbers"/>
        <s v="Awareness of CBSE requirements could be improved for general staff."/>
        <s v="Teachers’ monthly reports are not regularly prepared. Perhaps the school being new and change of Principal may have impacted. However, system could be made more robust to withstand change in future"/>
        <s v="Complaint handling is ad hoc. A systematic helpdesk or complaint handling system could be considered for implementation. This in turn would positively impact parent satisfaction and student numbers. Records need to be maintained for analysis"/>
        <s v="There is no evidence of Principal’s approval on Curriculum Plan."/>
        <s v="MOM to be maintained for all critical discussion. MOM for curriculum planning is missing"/>
        <s v="Question Paper Vetting Form is not in use"/>
        <s v="Answer Key is not created"/>
        <s v="Vendor Pre-Evaluation Form is not in use"/>
        <s v="Planned Preventive Maintenance Sheet is not created"/>
        <s v="Material Safety Data Sheet is not available in lab"/>
        <s v="There is no evidence of evaluation record (Induction Checklist) of employee’s (Academic &amp; Non-Academic) organizational knowledge"/>
        <s v="In Quality Manual, item 7.1.5 stated calibration not applicable for the equipment is used for school purpose and it is procured from authorised vendors. The measuring equipment is used for the standard 12 exam only new equipment is procured for that time."/>
        <s v="The management of softsopy documents and obsolete version document is under control by Quality Coordinator. Retention period for softcopies of obsolete Quality Manual could be more clearly described in Quality Records Master List. "/>
        <s v="Child Aarav Pratap Singh absent in October 2018. Parents email dated 28/8/2018 notify about child will be absent for a 6 weeks period but did not state dates clearly in email."/>
        <s v="The control of teaching PPT slides could be further reviewed to ensure there is consistency in teaching deliverables."/>
        <s v="Social Science class 8 exam papers are developed by teachers on 18/9/2018 and forward to HOD, who later forward softcopy to Exam department on 23/8/2018 for printing purpose. The files of exam papers could be further protected ."/>
        <s v="a.Suitable action plan base on periodic observation made on teachers could be further reviewed to ensure necessary skill or practices are attained.                                                                                                            "/>
        <s v="Job roles and responsibilities  defined and established for relief teacher and put on place for any short term teachers for upto 10 days"/>
        <s v="Boxes of new books sighted placed along the walk way and nearby there is drinking water booth. Inventory records, labelling and housekeeping of store could be further improved."/>
        <s v="Fire extinguisher sighted at location B-G-01 (nursery) expiry date 16/11/2018 (FM012008Z72243) while physical fire extinguisher expiry 25/7/19, Physics Lab expiry date 10/1/2020 (UB0220162Z36838) while physical fire extinguisher expiry on 11/1/2020 and Of"/>
        <s v="Evaluating performance of quality and delivery of supplied. Audit had trailed tracking of such assessment for Z Force Security Services &amp; Systems Sdn Bhd with result (Very Good), Dhesu Travel &amp; Tours Sdn Bhd (Good), Miners Pocket Books (Good), Koperai Dew"/>
        <s v="There seems to be a gap among staff members in the perception and awareness of KPIs relating to GIIS QMS. During the interview ,it was found that some HODs did not know about or show and explain the KPIs relating to the processes that they were responsibl"/>
        <s v=" The annual calendar is developed based on inputs from four sources – GIIS, KHDA, Dubai Schools Association and School’s internal requirements. a.     Justification for not considering any event / activity or deviating from the time frame may be documente"/>
        <s v=" SLA may be developed for security and housekeeping services."/>
        <s v="Maintenance data may be analyzed for TAT not met; repetitive failures; frequent failures &amp; spares inventory. "/>
        <s v=" Include in the induction training - GDPR / PDPA / equivalent law w.r.t. student personal data "/>
        <s v="Q paper may be evaluated for FOG index."/>
        <s v="Risks and opportunities identified:-During PEC classes, some of the children are not able to reach on time."/>
        <s v="Documents of exam paper-Hard Copy and E-copy maintained.Evidence-Question paper,design and answer key shared to parallel teachers and signatures taken on vetting-sheet. Risk of Evidence and Opportunity-has been identified and recorded in GIIS/F/MC/08-Answ"/>
        <s v="Lesson-plan-E copy and hardcopy maintained.Evidence-Civics grade X UNIT-2 Date:20-6-19 to 26-6-19. Topic-federalism,proper format followed.Risk of Evidence and Opportunity-Fornightly lesson plan,words were used for lesson-plan from 20-06-19 to 26-06-19."/>
        <s v="Teachers Observation-E copy and hardcopy maintained.Proper feedback is given.Around 10 obsevations per month are done.&#10;RISK OF EVIDENCE AND OPPORTUNITY-Obervations are done in random order."/>
        <s v=" External HDD for securing data."/>
        <s v="Installation of CCTV cameras around new building and mph,back entry gate."/>
        <s v="Approval of leave-First Verbal approval/mail and then apply on Ramco. In case of an emergency, inform to co-ordiantors and sir,before 7:30am. Then proxy incharges give proxy according to the time-table.&#10;RISK OF EVIDENCE AND OPPORTUNITY has been identified"/>
        <s v="PROXY- Hard copy as a file is maintained.&#10;RISK OF EVIDENCE AND OPPORTUNITY has been identified and recorded in GIIS/F/IMC/08. Teachers are not writing proxy given in the diary."/>
        <s v="Risks and opportunities evident-Introduction of option on my giis for payments for application for security fees refund."/>
        <s v="Student transfer intimation can be automated."/>
        <s v="Fire exit gates in both pre-primary and secondary block-need to be open all the time."/>
        <s v="Ch IV of Electricity rules-1956. Put up Safety Signage's on the Electrical Installations Provide Safety Equipment such as rubber mats / Wooden baton etc near electrical installation. Findings-Entire campus has concealed wiring. MSB's are in place to contr"/>
        <s v="Contract Labour (Regulation &amp; Abolition) Central Rules, 1971-Contract Labour License to be available. Findings-Housekeeping Agency is also SIS. There is no separate contract labour license though from SIS.(Annually)"/>
        <s v="Gujarat Fire Safety Rules 2009-&#10;(8) Report of Fire Inspection/ NOC&#10;(3) - Furnish Certicate of Fire Safety Equipment as per Schedule II in Form A.(6 months)&#10;Lack of sufficient nos. of FE's in entire campus. General norm is 1 Fire Extinguisher is required p"/>
        <s v="E-waste (Management and Handling) Rules, 2011&#10;Collection of e-waste and channelizing for recycling or disposal.&#10;Findings-Needs to be initiated. Currently 15 plus PC's needs to be disposed of.(Once in 180 days)&#10;"/>
        <s v="Requirement-The school maintains Health Cards as envisaged by the Comprehensive School Health Programme of the CBSE.&#10;Findings-GIIS Surat doesn't have special health cards, but mentions health progress in the students report cards."/>
        <s v="There is a doctor-on-call for emergency.&#10;Findings-There is no specific tie-up with Doctor, incase of emergency, student is taken to nearby hospital that is 1km."/>
        <s v="The school follows a fruit-break, milk-break or mid -day meal plan. &#10;Findings-Short break at 10 a.m. &amp; lunch break is there at 12.30 p.m."/>
        <s v="There is a dietician and meal planner on the school panel.&#10;Findings-Meal planner is there in canteen but no dietician"/>
        <s v="The teachers have their meals with the students and monitor their eating habits. &#10;Findings-Till grade 2, it is there. Pre-primary, 1st &amp; 2nd standards"/>
        <s v="The school has constituted a parent-teacher-student committee to address the safety needs of the students.&#10;Findings-Committee is there consisting of Principal, Academic Co-ordinators &amp; Admission Counsellor but safety needs are not specifically discussed w"/>
        <s v="The electrical appliances are maintained and are regularly checked.&#10;Infrastructure Report system is in place on daily basis that is responsibility of EA to Principal. There is tie-up with electrician on call basis.Refer evaluation of legal compliance repo"/>
        <s v="The special records like blood groups, allergies and medication that need to be prescribed frequently are updated with parental support.&#10;"/>
        <s v="The sports room is well - ventilated and well - equipped to handle common sports injuries.&#10;GIIS Surat has sprays for sports related injuries, for rest of injuries, students are taken to infirmaries.&#10;"/>
        <s v="The school buses are equipped with first - aid boxes, drinking water and mobile phones.&#10;Findings-Drinking water is not there, mobile phone is there with drivers, GPS tracking system is there."/>
        <s v="There is a procedure for checking on staff background before they are allowed to work with the children.&#10;Findings-Teachers are recruited by Pallavi. She only does their reference check. Final approval by Principal &amp; Sunitaji. Housekeeping &amp; other contract"/>
        <s v="There is a child protection policy which includes procedures to be followed for a teacher or any another member of the staff if accused of harming a child. &#10;Findings-No special policy, but discipline committee is there who acts as &amp; when required"/>
        <s v="The school provides ongoing training and development for staff to address their responsibilities to protect children from abuse.&#10;Findings-GIIS Surat has online training from Noida - Anupama"/>
        <s v="Stress management workshops, yoga classes and meditation sessions are conducted for students and teachers regularly.&#10;Findings-only Yoga day is celebrated."/>
        <s v="There are not enough fire-extinguishers installed at sensitive places. "/>
        <s v="The floors, stairways and railings are safe. &#10;Findings-Railings to be provided for on both the sides of staircase&#10;"/>
        <s v="There are fire- alarms and smoke-alarms installed at different places and operational. &#10;Findings-Not all smoke detectors were found to be working. Zone-wise List of smoke detectors in the entire campus along with their latest test reports to be verified d"/>
        <s v="There are not regular preventive checks to ensure safety related to high risk areas-electrical, fire, civil work, school gates, transport etc. "/>
        <s v="Training on how to operate fire extinguishers is given by SIS Vendor regularly. 2 Fire Extinguisher's are available in all buses except in one of the Buses where it had gone for refilling as per transport manager. Also 1 Fire Extinguisher was found to be "/>
        <s v="GPS is there. CCTV Camera's installation is in process "/>
        <s v="Divyesh Sutaria is the Transport Manager. Nos. displayed outside of the school bus are that of school reception. No contact nos. are displayed inside of the school bus"/>
        <s v="First aid boxes are available in each &amp; every buses, and school nurse checks them regularly. However it's contents are not standardized. Observed Vicks Vaporub expired on 06/2019 in one of the Buses, observed Soframycen which clearly mentions to keep out "/>
        <s v="Alarm bell is provided by the Bus Manufacturer. Tata Motors &amp; Mahindra Manufactured School Buses are used."/>
        <s v="Grey uniform for drivers &amp; jacket for bus conductors. Uniform is in process of being changed. However no name plate nor name of owner badge was seen. This part is not complied"/>
        <s v="Partially complied. Blood group details to be added. Records are displayed / posted on notice board inside each school bus"/>
        <s v="Partially Complied. Container storages were there but unused. Utensils were cleaned"/>
        <s v="Partially Complied. Could see only head cover, no disposal gloves nor aprons"/>
        <s v="4 wash basins are there. Could not see any drying towels"/>
        <s v="Normal food items are brought in an autorickshaw while raw materials in a tempo"/>
        <s v="While alighting, found stair railing of B-wing on 3rd floor and ground floor to be slighly loose. It may lead to a fall hazard later if not addressed currently."/>
        <s v="Current FE's are easily accessible, however found one FE to be expired on 30/4/19. List of Fire Extinguisher's location-wise and their periodic test reports to be verified during next audit"/>
        <s v="Yes, it is being adequately maintained. Supervisor does inspection daily and reports to Admin Manager. However no records are maintained. Everything is verbal."/>
        <s v="False ceilings seen coming off in few places"/>
        <s v="Weather damage seen in kitchen / cafeteria area"/>
        <s v="Good housekeeping standards are not very well maintained. (Look for trash, rodents, large amounts of paperwork stacked up, crumbs, clean surfaces)"/>
        <s v="Observed chairs for events kept next to stairs on way of climbing up in A Wing. Even an old removed AC was lying there. "/>
        <s v="First Aid Box is only available with Nurse for the school and in each bus"/>
        <s v="The school has tied up with a local hospital within two kilometers. &#10;There is no tie-up. Children are taken to a hospital that is 1km away incase of an emergency&#10;"/>
        <s v="There is a first - aid box placed at every floor of the building.&#10;Not at every floor, only available in infirmary room&#10;"/>
        <s v="The teachers have undergone basic training / bridge courses on counseling, first-aid and identification of disabilities/learning difficulties.&#10;No such specific training has been given&#10;"/>
        <s v="The school carries out an annual medical check up of all the students.&#10;No full body medical check-up is done, last year conducted only for eyes. &#10;"/>
        <s v="The school has a 'Health and Wellness Club'.&#10;Teachers have been specific instructions on what to tell in class, no such separate club exists"/>
        <s v="Every  teacher regularly does not makes use of the 'School Health Manual'."/>
        <s v="The First-Aid protocol for common injuries are not displayed at prominent places in school. "/>
        <s v="The school calls medical experts from time to time to sensitize the students and the teachers"/>
        <s v="There are ramps and wheel-chairs for differently abled students /  teachers and the school environment is disabled friendly.&#10;Wheel chairs are not available"/>
        <s v="A regular qualified guidance counselor on school roll is not there."/>
        <s v="The school informs and consults parents and encourages the participation of families in child protection issues. &#10;No session with the parents for this is conducted&#10;"/>
        <s v="There is a rehabilitation programme to restore the self-esteem of abused children. "/>
        <s v="The school provides workshops by medical experts and counselors on adolescence related issues."/>
        <s v="Awareness  programs are  conducted on AIDS, harmful effects of  tobacco and  drugs"/>
        <s v="The evacuation plan is displayed at different places in the building. &#10;No evacuation plan is currently made or available. It is WIP"/>
        <s v="The students and staff know and understand the evacuation plan to avoid stampede in case of a disaster."/>
        <s v="CPR and first -aid classes are held at periodic intervals for staff and students. "/>
        <s v="The disaster management drills and evacuation plans are practised from time to time. "/>
        <s v="There is provision for well-equipped ambulance in case of emergencies or during any disaster."/>
        <s v="The protocols to be followed in case of emergencies are displayed at different places in the building. "/>
        <s v="The teachers and paramedical staff are trained to provide resuscitation. "/>
        <s v="The school is equipped with a Public Address System to make emergency announcements. &#10;Mike system exists for assemblies&#10;"/>
        <s v="There is a stable Disaster Management Plan which is updated regularly. "/>
        <s v="There is a School Disaster Response Team consisting of members, administration, teachers and senior students. "/>
        <s v="The school staff is sensitized to address the trauma and post-disaster interventions. "/>
        <s v="The school's design is safe enough to handle terrorist attacks.&#10;Only 2 watchmen, however without guns are present"/>
        <s v="A well-equipped disaster management cell in not present in the school."/>
        <s v="Assembly area not marked clearly &amp; known to people"/>
        <s v="Does the plan clearly specify procedures for reporting emergencies to the government services and the relevant education authority?No"/>
        <s v="Are the potential risks within and upto a kilometre from the workplace identified?No"/>
        <s v="Does the plan clearly mention about the evacuation plan?No"/>
        <s v="Emergency management Plan:-&#10;Are the roles and responsibilities of key personnel's clearly defined - task force team leaders, class teachers, office staff and students?No"/>
        <s v="Are the roles and responsibilities of key personnel's clearly defined - task force team leaders, class teachers, office staff and students?No."/>
        <s v="Are the staff responsibilities to account for and supervise students during and following the emergency clearly described?No"/>
        <s v="Does the plan give emphasis on the more vulnerable children below class V?No."/>
        <s v="Does the plan address the students with special physical, mental and medical needs?No."/>
        <s v="Does the plan describe about how the DM team will be trained?No."/>
        <s v="Does plan provide the calendar for mock drill to be conducted?No."/>
        <s v="Has the plan been endorsed by local police and fire brigade?No."/>
        <s v="Is there proper handling of e- waste?&#10;E-waste needs to be done&#10;"/>
        <s v="“School Bus” must be prominently written on the back and front of the bus carrying school children. If, it is a hired bus, “On School Duty” should be clearly written."/>
        <s v="Details of the Driver (name, address, license number, badge number) and Tel.No. of the school or owner of the bus, Transport Dept’s helpline number and Registration number of the vehicle shall be displayed at prominent places inside and outside the bus in"/>
        <s v="The windows of the bus should be fitted with horizontal grills and with mesh fire."/>
        <s v="Medical checkup regarding the physical fitness of the driver including eye testing shall be made every year. Fitness certificate issued by the competent authority shall be obtained as per the safety standard under “The Motor Vehicles Act 1988”."/>
        <s v="The school authority must provide one mobile phone in each school bus so that in case of emergency the school bus can be contacted or the driver / conductor of the school bus can contact the Police, State authority and the school authority."/>
        <s v="The school building shall be free from inflammable and toxic materials, which if necessary, should be stored away from the school building."/>
        <s v="Appropriate measures taken to protect outside environment contamination .&#10;No. Could see flies &amp; also rodent moving around in kitchen premises.&#10; "/>
        <s v="Premise is adequately lighted and ventilated, properly white washed or painted.Tubelights protected wherever require.&#10;No. Walls are neither white washed nor painted."/>
        <s v="Doors, windows and other opening are fitted with net or screen to prevent insects, flies etc.Net or screen must be easy to remove &amp; clean."/>
        <s v="Street shoes should not be worn while handling &amp; preparing food. &#10;No. Cook Murli Sharma was observed wearing normal black colored sports shoes."/>
        <s v="Adequate facility for cleaning , disinfecting of utensils and equipment&#10;No. Cleaning of utensils is done behind the kitchen in open area"/>
        <s v="Container used for storage are made of non-toxic material&#10;No, containers are used. Food raw material are kept as it is in a store room behind the kitchen premises.&#10;"/>
        <s v="Food material stored above floor &amp; away from walls&#10;No,All food raw material is placed in the store room randomly."/>
        <s v="Adequate facilities for toilets, hand wash and control footwear contamination, with provision for detergent/bacterial soap, hand dryer facility and nail cutter are provided. Changing facilities suitably located "/>
        <s v="No person suffering from any infection or contagious disease.&#10;No medical reports available of cook Murli nor of the lady cook helpers"/>
        <s v="Arrangements are made to get the staff medically examined once in six month to ensure that they are free from infectious, contagious and other disease&#10;no medical report available."/>
        <s v="The staff working are inoculated against the enteric group of disease and vaccinated "/>
        <s v="No employee suffering from a hand or face injury, skin infection or clinically recognised infectious disease"/>
        <s v="Food handlers maintained high degree of personal cleanliness (wash hands with soap and potable water, disinfect hand and dry at the beginning of handling food &amp; after hand contamination)."/>
        <s v="Food handlers refrain from smoking, spitting chewing, sneezing or coughing in food preparation &amp; food service, trim nails &amp; hair, Jewellery control"/>
        <s v="Treatment with permissible chemical, physical or biological agents within the permissible limits are carried out&#10;No pest control activity has been carried out in past 6 months"/>
        <s v="Adequate control measures are in place to prevent insects, birds, animals and rodent entry &#10;No. Could see rodent during cantee inspection as well as flies also on tables "/>
        <s v="Food preparation areas are cleaned at regular intervals, with water and detergent and with the use of a disinfectant"/>
        <s v="Records of pest control (pesticide, insecticide used along with dates &amp; frequency) maintained&#10;No records available. Observed rodent in canteen area during audit"/>
        <s v="Records of medical examination signed by a registered medical practitioner&#10;Could see only OPD Report / Case No. O/2314 of Baldevbhai Narshibhai dated 23/04/2016. No report available of chief cook Murli nor of the 4 - 5 lady assistant cook helpers "/>
        <s v="Are exit signs illuminated and visible?&#10;No signage's exist"/>
        <s v="Stairways are not being used for storage?&#10;Picture shows Staiways are used for storage. "/>
        <s v="Is the Emergency Evacuation Route &amp; Action Plan posted?"/>
        <s v="Is there no obvious damage to sprinklers?&#10;There is no fire hydrant nor sprinkler system"/>
        <s v="Are OSHA (safety) posters prominently displayed?"/>
        <s v="A warning sign is available in case of spills?"/>
        <s v="No visible naked wires or loose wires"/>
        <s v="Sprinkler heads are unobstructed (18&quot; clearance). (Look for any obstructions such as piping, boxes, storage, etc.) "/>
        <s v="Sprinkler heads are protected against damage by system location or with metal guards. (Heads that are installed on low ceilings should have a guard on them)"/>
        <s v="No visible rodents or pests&#10;Observed rodent in kitchen area and reptiles on 1st floor during site inspection"/>
        <s v="Toilets are cleaned as per checklist?"/>
        <s v="Walls, ceilings, windows are clean &amp; devoid of cobwebs?"/>
        <s v="Exit Signanges are clearly marked &amp; visible&#10;No Exit nor Emergency Exit Signage's seen in premises"/>
        <s v="Exits are not clearly identifiable"/>
        <s v="Fire extinguisher locations are identified by a sign or other means.&#10;No Fire Extinguisher Signage seen in entire premises "/>
        <s v="Students currently participate in varous events and campaigns at school. They should similarly be engaged in security and safety campaign of the school. The school must have an annual “Safety Day” and a “Security Day”.&#10;Currently this is not being done. Ca"/>
        <s v="This is being done on certain occasions and there is no documented SOP or training given to staff to carry out this function. The monitoring of the CCTV network is poor and is done from the Principal’s office. There need to be additional monitoring panels"/>
        <s v="Detailed background checks on all staff and teachers are not being carried out. The current process involves a telephonic conversation with the references given in the CV. Background checks and police verification is only carried out for the vendors and o"/>
        <s v="There is no documented policy. Recommended to have a School Security Committee comprising of effective stakeholders, who would take collective investigative action and follow-up action. Currently a committee consisting of the school counsellors, administr"/>
        <s v="Wall/grill/wired fence of 6-7 ft. height. Min 2 ft. of top guard (barbed wire/concertina)&#10;Same position as of 2017. No changes. There has been theft case reported because of low wall height in month of Feb'19. Security agency was penalised"/>
        <s v="Gates to be kept minimum. Ideally material movement to be from an exclusive gate.&#10;Same position as of 2017. No changes. There is no provision for material entry / exit from other gate"/>
        <s v="Standard signage at all entrances to include - private property, no trespassing and signage identifying prohibited items. &#10;No security nor safety related signages observed throughtout the entire campus. Needs to be taken up on priority basis&#10;"/>
        <s v="There should be immediate and automatic switch over of the power supply in case of power failure.&#10;It is manual only."/>
        <s v="Process must exist for positive identification of students and staff upon entry. Ideal would be to have a photo ID coupled with an automated system that would also serve the purpose of attendance management. &#10;No RFID system exists. &#10; "/>
        <s v="Identity of all visitors must be established using Govt. issued photo ID (for example Adhaar / PAN Card / Driving Licence)&#10;No such system exists as maximum visitors are parents. Vendors who visit are authorized one's. They are allowed inside after confirm"/>
        <s v="Approval process must exist for allowing entry to school premises and gate security must ensure effective implementation of process.&#10;Process is there and followed but is not documented. Guard checks with concerned person over phone before allowing entry"/>
        <s v="Access to hazardous chemicals, tools should be restricted to authorised persons only.&#10;Gas cylinders are kept aside canteen. No student has access there."/>
        <s v="Personnel must be formally and periodically trained in screening procedures. They must be frequently rotated to avoid complacency setting up.&#10;No such process exists. Outside vehicles are not allowed inside the campus"/>
        <s v="Separate ID badges for students, teachers, visitors and parents"/>
        <s v="Periodic training for security, housekeeping and teachers on intrusion detection.&#10;Just briefing is done."/>
        <s v="Fire extinguishers are placed on each floor; there must be more in the admin areas and cafeteria.&#10;This needs to be initiated. Fire Hydrant needs to be installed.&#10;"/>
        <s v="School must have a documented policy on emergency response.&#10;Not there"/>
        <s v="Guidelines for Staff&#10;The document to have concise and unambiguous guidelines for staff on action to be taken in case of various crisis situations.&#10;No such policies or documentation exists. Crisis are handled situation-wise"/>
        <s v="Guidelines for Students&#10;The document to have concise and unambiguous guidelines for staff on action to be taken in case of various crisis situations.&#10;No such policies or documentation exists. Crisis are handled situation-wise"/>
        <s v="Guidelines for Parents&#10;The document to have concise and unambiguous guidelines for staff on action to be taken in case of various crisis situations.&#10;No such policies or documentation exists. Crisis are handled situation-wise"/>
        <s v="Availability of adequate number of first aid kits available at various location on the school premises.&#10;No. Currently it is only with infirmary.&#10;  "/>
        <s v="Displayed at  various location on the school premises &#10;Evacuation plans execution is in process. Will be provided by vendor once Fire Hydrant is installed. Evacuation plans must also include details of existing fire fighting systems in place like Fire Ext"/>
        <s v="Availability of adequately trained personnel on fire response, first aid including CPR, traffic control etc. &#10;Not there."/>
        <s v="Periodic evacuation drills &#10;Fire training has been done by SIS. No evacuation drills conducted in 2019 "/>
        <s v="Periodic fire drills &#10;Not there"/>
        <s v="Students, teachers, parents and other staff to be trained on emergency response procedures"/>
        <s v="Periodic specialized training on various aspects of school security including hard and soft skills"/>
        <s v="A documented training programme covering orientation and continuous on the job training"/>
        <s v="The school should have a documented emergency response plan for various emergencies such fire, floods, earthquake, civil unrest etc."/>
        <s v="A detailed social media policy to govern usage and restrictions inside the school campus"/>
        <s v="Detailed background checks on all staff that go beyond mere ‘criminal history check’ and may include informal means of getting information on a person’s background"/>
        <s v="Availability of CCTV coverage in cafeteria "/>
        <s v="Adequate medical cover – medical room, doctor on-site and ambulance."/>
        <s v="Detailed background check on all non-teaching staff/ contract staff including criminal history and social reputation checks&#10;This is being done by Admin for contract staff &amp; non-teaching staff by HR"/>
        <s v="Staff and students must be trained to report unescorted visitors / strangers&#10;Strangers / first time visitors are escorted to concerned person in school, awareness sessions need to be conducted during assembly and other gatherings&#10;"/>
        <s v="Cameras view to be clear&#10;All cameras are in place as per report. However there is no AMC. IP cameras are installed. Total 96 cameras"/>
        <s v="What can be viewed live, who can view and approval process for footage retrieval&#10;If any requires footage retrieval, principal's approval is required and rights are with admin&#10;"/>
        <s v="All accountable key to have two sets of keys, original and duplicate. Duplicate key will be kept in the duplicate key chest at the reception of the building and will not be used for daily activities.&#10;Original keys will be kept in the original key board/ch"/>
        <s v="There should be a functional and comprehensive Fire Alarm System, supported by smoke detectors and fire extinguishers.&#10;Fire alarm system is only for 2nd floor and is functional&#10;"/>
        <s v="Smoke detectors are located only in the labs and the computer room.&#10;In ground &amp; 1st floor, smoke detectors are available but not functional. Smoke detectors are operational only on 2nd floor. Periodic checking of smoke detectors / test report to be verifi"/>
        <s v="Detailed background checks on all transportation staff that go beyond mere ‘criminal history check’ and may include informal means of getting information on a person’s background  "/>
        <s v="All school buses to be compliant with latest guidelines issued by CBSE.&#10;CCTV Cameras installation in bus in process, Speed governors are there. A detailed transporter audit is conducted periodically against checklist provided by CBSE&#10;"/>
        <s v="All school buses must have a first-aid kit, fire extinguisherst and clean drinking water&#10;First aid kits &amp; fire extinguisher's observed in all buses. However first aid kit contents is not standardized across all the 9 buses. Observed Skin Cream that specif"/>
        <s v="Also observed Fire Extinguisher's kept in non-accessible locations in some of the school buses instead of designated locations. List of Fire Extinguisher's in entire campus including transport buses and along with their type, location, expiry, renewal det"/>
        <s v="Vehicles should have CCTV coverage&#10;CCTVs installation is in process&#10;"/>
        <s v="All the security guards deployed at the school should be thoroughly vetted for criminal history and social reputation checks.&#10;This is done by SIS Agency for Police Verification. Social Reputation / Additional checks not being conducted "/>
        <s v="School to have a detailed SOP on handling of angry parents. This should include measures such as prevention of interruption in school curriculum, attendance by other members of staff etc.&#10;Process is there. First point of contact is Simran - Admissions Cou"/>
        <s v="During school campus visit, no safety signage's nor locks found on all entry points of electrical installations, server rooms, etc…No rubber mats, wooden baton also available in such areas. Also no Fire Extinguisher's available in these rooms to minimise "/>
        <s v="Supplier is Express Hospitality Facility Management Services. Owner Mr. Ravikumar Yagnik. Supplier was able to show documents pertaining payment to Gujarat labor welfare board, pertaining to service tax registration, PF Code. Verified Shops &amp; Establishmen"/>
        <s v="Noise Level Tests in Ambient to be less than 65 DB in Day Time &amp; 55 DB in night time is not yet obtained from the supplier."/>
        <s v="Consent for DG under Air Act&#10;Installation Permit from State Electricity Board&#10;DG Ambient noise and air testing&#10;-to be obatined from AMC vendor. Licence to be verified. "/>
        <s v="Air Quality Test-to be done"/>
        <s v="In addition to the driver, there shall be a conductor, holding a valid license, deployed in each bus, and his qualification, duties and functions should be in consonance with the provisions in Rule 17 of Motor Vehicles, Rules, 1993."/>
        <s v="Provision shall be made by the school authorities for at least one well – trained lady attendant, preferably a lady guard, in each school bus, who will ensure safe travel of the children during the entire journey and also render adequate assistance for sa"/>
        <s v="Adequate number of hand wash basins made of porcelain/stainless steel with soap, hot &amp; cold water , drying (clean &amp; dry towel) for customer.&#10;Facilities are outside the pantry / canteen nearby area. Only handwash is provided."/>
        <s v="Conveyance &amp; transportation of food in an appropriate state of cleanliness, particularly if the same vehicle has been used to carry non-food items.&#10;Currently food cooked inside the supplier’s premises is brought to Ahmd campus in school van (ECO Model)."/>
        <s v="School buses should be painted yellow with name of the school written prominently on both sides of the bus so that these can be identified easily.&#10;School has 9 buses. No stickers observed on both sides, currently Xerox paper is used."/>
        <s v="The windows of the bus should be fitted with horizontal grills and with mesh fire.&#10;Only rods are fitted, no grills nor mesh wire&#10;"/>
        <s v="The school authorities should ensure that every school bus should possess two fire extinguishers of ABC type of 5kg capacity having ISI mark. One of which should be kept in the driver’s cabin and second near the emergency exit door. Similarly, training sh"/>
        <s v="Global Positioning System (GPS) and CCTV arrangement should be made compulsorily in each school bus. It shall be ensured by the owner of the bus that the GPS and CCTV thus installed, is kept in working condition at all the time.&#10;GPS Tracking System via mo"/>
        <s v="Each school should designate one Transport Manager who will be entrusted with the responsibility to ensure the safety of school children travelling by school bus. Name and contact details of the Transport Manager of the school must be prominently displaye"/>
        <s v="The school buses shall be fitted with alarm bell and siren so that in case of emergency everyone can be alerted.&#10;As per the transport contractors who were available for inspection / audit, This facility is not available in old buses, however it is there i"/>
        <s v="Medical checkup regarding the physical fitness of the driver including eye testing shall be made every year. Fitness certificate issued by the competent authority shall be obtained as per the safety standard under “The Motor Vehicles Act 1988”.&#10;This is no"/>
        <s v="The driver shall be dressed in the uniform of grey trouser and jacket or as prescribed by the State Transport Department with his name plate along with name of owner of the school bus distinctly embossed.&#10;Transport Manager has assured that all drivers wil"/>
        <s v="In case of hired school buses, the school authorities shall enter into a ‘valid agreement’ with the owner / transporter of the school bus and the driver of the school bus shall carry a copy of such agreement.&#10;Verified old agreement copy dated 24th July, 2"/>
        <s v="The record having details of the students ferried indicating the name, class, residential address, blood group, points of stoppage, route plan should always be kept in readiness with the bus conductor inside the school bus.&#10;Records are maintained. However"/>
        <s v="Refresher training course with a view to fine-tune and increased proficiency of driving shall be imparted to drivers of the school bus periodically i.e. twice in a year.&#10;The only training that was given to the drivers was in 2018 by EICHER motors of upgra"/>
        <s v="The school authority must provide one mobile phone in each school bus so that in case of emergency the school bus can be contacted or the driver / conductor of the school bus can contact the Police, State authority and the school authority.&#10;No separate sc"/>
        <s v="Periodic feed-back from school children using school transport facility with regards to driver / conductor be taken and records are to be maintained.&#10;No such records evidenced."/>
        <s v="No person suffering from any infection or contagious disease.&#10;No records maintained."/>
        <s v="Arrangements are made to get the staff medically examined once in six month to ensure that they are free from infectious, contagious and other disease&#10;As confirmed by Supplier Mr. Agarwal, currently there is no system of having annual medical check-up of "/>
        <s v="The staff working are inoculated against the enteric group of disease and vaccinated.&#10;Contractor needs to ensure and document the inoculation/vaccinations of kitchen staff. "/>
        <s v="No employee suffering from a hand or face injury, skin infection or clinically recognised infectious disease.&#10;Contractor needs to ensure and document the inoculation/vaccinations of kitchen staff."/>
        <s v="System of reporting illness to management &amp; medical examination apart from periodic check-up.&#10;Needs to be done by the school (preferably by the medical nurse) once a month at least"/>
        <s v="Food handlers maintained high degree of personal cleanliness (wash hands with soap and potable water, disinfect hand and dry at the beginning of handling food &amp; after hand contamination).&#10;Surprise inspections by school admin staff recommended"/>
        <s v="Food handlers refrain from smoking, spitting chewing, sneezing or coughing in food preparation &amp; food service, trim nails &amp; hair, Jewellery control&#10;Surprise inspections by school admin staff recommended"/>
        <s v="Records of medical examination signed by a registered medical practitioner .&#10;No such records maintained."/>
        <s v="Stairways are in good repair with handrails and non-slip tread?&#10;Staircases found to be without support hand railings on LHS throughout the campus. "/>
        <s v="Is the Emergency Evacuation Route &amp; Action Plan posted?&#10;Emergency Floor Plans available in Admin Dept. They are not displayed at prominent locations in the entire campus. EMP’s do not include details of Fire Fighting System’s.&#10;"/>
        <s v="Are fire extinguishers easily accessible, checked monthly, and operational?&#10;Fire Extinguishers not in accessible condition. Annual check by local supplier is done"/>
        <s v="Is housekeeping being adequately maintained?&#10;Poor Housekeeping seen in server rooms.&#10;Housekeeping staff not wearing PPE’s."/>
        <s v="Are MSDS available for office and housekeeping chemicals? &#10;Records not maintained."/>
        <s v="Are OSHA (safety) posters prominently displayed?&#10;No such posters were seen."/>
        <s v="No visible naked wires or loose wires&#10;Observed Live open wire. Naked wires found to be running around the doors."/>
        <s v="Are rubber mats placed near control panels&#10;Rubber insulation mats not kept in front of energized panels."/>
        <s v="No heavy material stacked on higher shelves / racks.&#10;Improper Stacking of Material in Pantry.&#10;"/>
        <s v="Toilets are cleaned as per checklist&#10;No cleaning checklist is available / maintained in Male Washroom on ground floor.&#10;"/>
        <s v="Exit Signanges are clearly marked &amp; visible&#10;Safety signage’s not found in entire premises."/>
        <s v="Exits are clearly identifiable.&#10;No they were not easily identifiable."/>
        <s v="Fire extinguisher locations are identified by a sign or other means. &#10;Safety signage’s not found in entire premises."/>
        <s v="Is each extinguisher in its designated place &amp; clearly visible&#10;Fire Extinguisher’s not found in entire corridor of new building construction. No Fire Extinguisher is available in Principal’s Vehicle. No Fire Extinguisher available in Computer Lab.&#10;"/>
        <s v="Parents communicate their child's health issues to the school. &#10;Parent communicates with CT and nurse but it would be good if a common email id can be created on mygiis."/>
        <s v="The school staff is sensitized to understand the genuine health problems of the children. &#10;program can be initiated for staff&#10;"/>
        <s v="The teachers have undergone basic training / bridge courses on counseling, first-aid and identification of disabilities/learning difficulties.&#10;can be included in at induction training"/>
        <s v="The laboratories are well equipped to handle common emergencies.&#10;MSDS TO  BELISTED"/>
        <s v="The secluded corners, corridors and staircases are kept under watch by staff during lunch breaks and at the time of dispersal. &#10;Blind spots behind canteen,book shop not covered by CC tv"/>
        <s v="The physical education instructors are sensitive enough to involve students in sports according to their physical capabilities and health related issues.&#10;anaysis to be done."/>
        <s v="The school buses are equipped with first - aid boxes, drinking water and mobile phones.&#10;No drinking water. Also record of medicines taken from First Aid box not maintained."/>
        <s v="The school has a strong policy statement against child abuse and exploitation.&#10;to be created to check HR for MOE &#10;"/>
        <s v="The staff has been trained to be alert to signs of abuse.&#10;Training needs to be provided"/>
        <s v="There is a procedure for checking on staff background before they are allowed to work with the children.&#10;To be checked with HR"/>
        <s v="There is a child protection policy which includes procedures to be followed for a teacher or any another member of the staff if accused of harming a child. &#10;To be checked with MOE&#10;"/>
        <s v="The school provides ongoing training and development for staff to address their responsibilities to protect children from abuse.&#10;To be provided."/>
        <s v="The children are taught the difference between 'good touch and bad touch'.&#10;KG yes / to be done for all"/>
        <s v="The child is helped to understand his right over his own body especially, the right to say 'No'&#10;KG yes / to be done for all"/>
        <s v="The school provides workshops by medical experts and counselors on adolescence related issues.&#10;To be iniciated regularly "/>
        <s v="The children are given enough guidance on managing emotions and building healthy peer relationships.&#10;can be streamlined better &#10;"/>
        <s v="The children are sensitized to recognize and resist negative peer pressure&#10;can be streamlined better"/>
        <s v="They are taught skills to manage fear, anger and stress.&#10;can be streamlined better"/>
        <s v="They are given positive reinforcement to stay away from criticism, rude language, gossiping and trivial matters that may lead to violence.&#10;can be streamlined better"/>
        <s v="The school addresses the issues of bullying, harassment and prejudice against children.&#10;can be streamlined better&#10;"/>
        <s v="Awareness  programs are  conducted on AIDS, harmful effects of  tobacco and  drugs&#10;To be included"/>
        <s v="There is a regular ongoing program to build up self-esteem and confidence among students.&#10;To be initiated"/>
        <s v="The evacuation plan is displayed at different places in the building. &#10;not available "/>
        <s v="The students and staff know and understand the evacuation plan to avoid stampede in case of a disaster.&#10;to be more visible "/>
        <s v="The school premises is under surveillance by the Principal / Ops Head through CCTV's.&#10;blind spots-where no CCTV's cameras"/>
        <s v="The staff has been trained to respond in case of an emergency. &#10;to be trained"/>
        <s v="The  staff know how to use fire -extinguishers.&#10;list to be maintained / firefighters, first aiders &#10;"/>
        <s v="The floors, stairways and railings are safe.&#10;both sides railing &#10;"/>
        <s v="CPR and first -aid classes are held at periodic intervals for staff and students. &#10;to be initiated"/>
        <s v="There is a School Disaster Response Team consisting of members, administration, teachers and senior students&#10;committee's to be formed"/>
        <s v="The school staff is sensitized to address the trauma and post-disaster interventions. &#10;To be included in the plan.&#10;"/>
        <s v="The school's design is safe enough to handle terrorist attacks.&#10;To be included in the plan."/>
        <s v="The safety and security checklist of school is updated frequently.&#10;To be included in the plan."/>
        <s v="There is a well-equipped disaster management cell in school&#10;To be included in the plan."/>
        <s v="There are regular preventive checks to ensure safety related to high risk areas-electrical, fire, civil work, school gates, transport etc. &#10;To be included in the plan."/>
        <s v="Assembly area marked clearly &amp; known to people&#10;to be bigger"/>
        <s v="Does the plan clearly specify procedures for reporting emergencies to the government services and the relevant education authority?&#10;To be defined&#10;"/>
        <s v="Are the potential risks within and upto a kilometre from the workplace identified?&#10;to check for LPG leakage "/>
        <s v="Are the roles and responsibilities of key personnel's clearly defined - task force team leaders, class teachers, office staff and students?&#10;Committee"/>
        <s v="Does the NDMA-Emergency Management plan give emphasis on the more vulnerable children below class V?&#10;to be included in plan"/>
        <s v="Does the NDMA-Emergency Management plan address the students with special physical, mental and medical needs?&#10;to be included in plan"/>
        <s v="Does the NDMA-Emergency Management plan describe about how the DM team will be trained?&#10;to be included in plan"/>
        <s v="Does plan provide the calendar for mock drill to be conducted?&#10;to be included in plan"/>
        <s v="Cyber-crimes are handled with sensitivity.&#10;plan to be designed "/>
        <s v="Children are provided enough awareness on safe usage of technology and how to avoid taking risks.&#10;structered model needed"/>
        <s v="Cyber-bullying is handled with utmost care.&#10;structered model needed"/>
        <s v="School buses should be painted yellow with name of the school written prominently on both sides of the bus so that these can be identified easily.&#10;For all big buses"/>
        <s v="“School Bus” must be prominently written on the back and front of the bus carrying school children. If, it is a hired bus, “On School Duty” should be clearly written.&#10;To be initiated"/>
        <s v="Global Positioning System (GPS) and CCTV arrangement should be made compulsorily in each school bus. It shall be ensured by the owner of the bus that the GPS and CCTV thus installed, is kept in working condition at all the time.&#10;To be ensured&#10;"/>
        <s v="The school bus must have a First Aid Box and drinking water.&#10;drinking water/Any oral medication removed must be recorded"/>
        <s v="The school bus shall not be fitted with curtains or glasses having dark films.&#10;To be provided"/>
        <s v="Medical checkup regarding the physical fitness of the driver including eye testing shall be made every year. Fitness certificate issued by the competent authority shall be obtained as per the safety standard&#10; eye checkup and vaccination "/>
        <s v="The school authority shall ensure to train the students to maintain discipline while boarding, commuting and de-boarding the school bus so that no one gets hurt.&#10;To be intiated."/>
        <s v="Periodic feed-back from school children using school transport facility with regards to driver / conductor be taken and records are to be maintained.&#10;Record to be maintained"/>
        <s v="The school authority should encourage the students to conduct programs through play, exhibition, etc. during ‘Road Safety Week’ to create the awareness in public.&#10;to be intiated"/>
        <s v="The staircases, which act as exits or escape routes, shall adhere to provisions specified in the LOCAL REQUIREMENTS to ensure quick evacuation of children.&#10;boxes / broken steps / handrail"/>
        <s v="Premise is adequately lighted and ventilated, properly white washed or painted.Tubelights protected wherever require.&#10;To be adhered entirely"/>
        <s v="Street shoes should not be worn while handling &amp; preparing food. &#10;To be followed."/>
        <s v="Suitable Aprons, head cover , disposal gloves &amp; footwear are provided.&#10;To be Provided"/>
        <s v="The water is examined chemically &amp; bacteriologically by a local body.&#10;To be intiated"/>
        <s v="Adequate control measures are in place to prevent insects, birds, animals and rodent entry.&#10;To be initiated  "/>
        <s v="Are exit signs illuminated and visible?&#10;To be made visible in entire school"/>
        <s v="Are corridors and exits free from obstructions and unlocked?&#10;ac not removed, old books "/>
        <s v="Stairways are in good repair with handrails and non-slip tread?&#10;both sides handrails, steps broken&#10;"/>
        <s v="Is the Emergency Evacuation Route &amp; Action Plan posted?&#10;not put back after painting "/>
        <s v="Are all equipment and supplies in their proper places?&#10;near Arifin's table, there is laptops and destops &#10;"/>
        <s v="Are MSDS available for office and housekeeping chemicals? &#10;for labs and cleaning, nurse, canteen"/>
        <s v="Are OSHA (safety) posters prominently displayed?&#10;To be displayed"/>
        <s v="Is the floor surface level and undamaged?&#10;yellow marking to be placed &#10;"/>
        <s v="The floor is not wet or slippery?&#10;signs or rubber mats with filters"/>
        <s v="A warning sign is available in case of spills?&#10;to be used regularly&#10;"/>
        <s v="Non-slip mats are in entryways if needed?&#10;dormates needed"/>
        <s v="Is any equipment or supplies protruding into walkways?&#10;sharp corners, boxes near bookshop "/>
        <s v="Are there cords or cables causing a trip hazard?&#10;open wires&#10;"/>
        <s v="Are permanent use cords covered by runners when crossing walkways?&#10;overhead of floor"/>
        <s v="No visible naked wires or loose wires&#10;in class rooms, canteen"/>
        <s v="All ELCB's and MCB are marked clearly&#10;To be marked-main switch boards."/>
        <s v="Are rubber mats placed near control panels&#10;To be placed"/>
        <s v="Lightning arrester is being checked&#10;To be checked"/>
        <s v="Lightning alarm system is available&#10;To be made available"/>
        <s v="No tables / chairs kept in aisle or obstructing aisle's&#10;to be cleared"/>
        <s v="No heavy material stacked on higher shelves / racks&#10;Boxes were kept to be cleared"/>
        <s v="No material is improperly stacked on floor and exceeding 3” height&#10;Boxes were kept"/>
        <s v="Exit Signanges are clearly marked &amp; visible&#10;need to be put up"/>
        <s v="Exits are clearly identifiable&#10;needs to be put up"/>
        <s v="Fire extinguisher locations are identified by a sign or other means&#10;need signs and added on evacuation plan&#10;"/>
        <s v="Is the pressure gauge showing that the extinguisher is fully charged (the needle should be in the green zone)?&#10;not all "/>
        <s v="Walkways, stairways, and aisle ways are free of obstructions. &#10;Boxes to be removed"/>
        <s v="Drawers and cabinets are placed so they do not open into walkways, stairways, and aisle ways. &#10;sign to be  placed in staff room "/>
        <s v="Floor mats are not curled up and free from wear and tear.&#10;To be placed"/>
        <s v="Are adequate number of First Aid Boxes Available?&#10;guard house, list of first aid boxes and maintaining records if medicines consumed"/>
        <s v="Are the contents of First Aid Box available as per list?&#10;to be checked "/>
        <s v="There is a first - aid box placed at every floor of the building.&#10;main places like staffrooms and office"/>
        <s v="Every teacher regularly makes use of the 'School Safety Manual'.&#10;Can be created"/>
        <s v="The First-Aid protocol for common injuries is displayed at prominent places in school. &#10;posters to be put up"/>
        <s v=" Student Medical history is well captured during the admission in myGIIS, however this medical data should be shared with the School Nurse and class teachers to avoid any critical situation."/>
        <s v="Audit findings of internal and external audits need to be disseminated for adequate preparation."/>
        <s v="However the parent complaints are now handled through helpdesk, there should be more specific filters in the system to distribute and direct the complaints/ queries to concerned departments. This will reduce the TAT for complaint resolution."/>
        <s v="For every external training the effectiveness analysis is being done but for internal training effectiveness no data is found."/>
        <s v="TEAMIE is a good platform for conducting trainings for the staff. However, there should be more modules for the non-academic staff to achieve their training targets."/>
        <s v="First aid boxes should be kept in Primary and Secondary blocks at the designated places for easy access by the Staff during any emergency."/>
        <s v="The school maintains Health Cards as envisaged by the Comprehensive School Health Programme of the CBSE-&#10;To be initiated from 2019-20 academic year."/>
        <s v="The school keeps the medical records of students with special health problems-&#10;Will be in place once the above point is complied"/>
        <s v="Every teacher regularly makes use of the 'School Health Manual'-&#10;To be ensured."/>
        <s v="Teachers have undergone training on identification of disabilities / learning difficulties. There is plan to train teachers on First Aid by Red Cross Organisation. Academic Co-ordinators to give dates to Principal for organising the training programme."/>
        <s v="Currently not in place, planning to involve parents of students who are dieticians, nutritionists, etc…in School Management Committee"/>
        <s v="First Aid Kits to be provided in Chemistry Laboratories."/>
        <s v="The First-Aid protocol for common injuries is displayed at prominent places in school. &#10;No, to be initiated. Communications team to come up with Visual Posters / Displays."/>
        <s v="Students Committee is there. Parent-Teacher-Student Committee to be initiated to address safety issues."/>
        <s v="The medical history of every student is not available in the school."/>
        <s v="Awareness program being done currently on Aids. For harmful effects of tobacco &amp; drugs, it can be considered for secondary students."/>
        <s v="CPR and first -aid classes are held at periodic intervals for staff and students. &#10;Pending for this year."/>
        <s v="A) Smoke Detectors Not Working in Record Room, Conference Room, 2 smoke detectors found not working in Stores, Smoke detectors found to be not working in Biology lab too although AMC Exists with Vendor. B) No periodic Fire Testing Reports available for Si"/>
        <s v="The protocols is not be followed in case of emergencies are displayed at different places in the building.-to be done "/>
        <s v="The teachers and paramedical staff are trained to provide resuscitation-CPR training to be done"/>
        <s v="There is a School Disaster Response Team consisting of members, administration, teachers and senior students-This needs to be documented"/>
        <s v="Counsellors are there to handle Trauma. Post disaster interventions training like handling mob violence, electrical needs to be done."/>
        <s v="Not a single CCTV Camera found in MPH or it's surrounding area's. No CCTV Camera's are installed in new annex of senior block. Refer security audit report for further details."/>
        <s v="There is a well-equipped disaster management cell in school-needs to be documented"/>
        <s v="a) This is being done on a regular basis. Concept of SOD (Staff on Duty) is followed from teacher's side &amp; admin side's who submit a report daily and that which is documented &amp; reviewed. It's like a Maker-Checker System. B) Emergency / Safety Exit. It's d"/>
        <s v="No emergency contact numbers prominently displayed in the principal room?"/>
        <s v="No plan exist which clearly specify procedures for reporting emergencies to the government services and the relevant education authority?"/>
        <s v="No plan been endorsed by local police and fire brigade?"/>
        <s v="School buses should be painted yellow with name of the school written prominently on both sides of the bus so that these can be identified easily.&#10;Branding was not done at the time of audit. However evidence of initiation of branding activities seen next "/>
        <s v="Details available on the front side. Inside the bus needs to be done."/>
        <s v="All old buses (20 nos.) have only 1 FE. New vehicles (25 nos.) have 2 FE's. Only 1 Safex Brand FE found in Bus no. G28 having validity till 20/11/2020. Records of training to operate the FE's not evidenced."/>
        <s v="M Lakshmeesha is the designated transport manager. Currently, his name and contact details are not displayed outside and inside the school bus."/>
        <s v="PVC's are there and it's summary details are maintained in a spreadsheet, however on counting, seen PVC's of only 16 lady conductors although hired are 45. Reason given is that they are newly hired, old one's have left. Transport vendor has assured that b"/>
        <s v="First Aid Boxes are available in all buses. All contents are kept in a recyclable bag wrapped with a rubber band. Soprasun Skin Cream found in First Aid Box Content of Bus G-5 which is to be sold by retail on the prescription of a Registered Practioner on"/>
        <s v="As per transport vendor, they do Sugar, BP &amp; eye check-up of their drivers. Medical Reports not available at the time of audit."/>
        <s v="Blood Group details, a column to be added across all buses and routes. Seen that in one of the buses, the route details were not pasted on the notice board but were got from the driver upon inquiring in folded wrap. Refer pic as evidence."/>
        <s v="Records not available at the time of audit although transport vendor has assured that it's being done &amp; file is being maintained."/>
        <s v="Records not available at the time of audit although transport vendor has assured that it's being done &amp; file is being maintained"/>
        <s v="School security person is responsible to conduct alcohol check on drivers for which a separate register is maintained. Found check records available for 5/8/19, however for 3/8/19 were not available. As per transport supervisor from vendor's side, it is d"/>
        <s v="PTM Register is maintained. Feedback from driver's is also maintained separately. For PTM register, Found details dated 5/1/19, 27/7/19 &amp; 3/8/19 (erroneously written as 3/7/19). No details observed / recorded for the remaining six months period i.e. after"/>
        <s v="No water potability tests are being done."/>
        <s v="Food transportation is done in 2-wheeler bikes"/>
        <s v="No Records of pest control (pesticide, insecticide used along with dates &amp; frequency) maintained"/>
        <s v="No Records of medical examination signed by a registered medical practitioner "/>
        <s v="Supplier doesn't have license from local health authorities. Supplier has asked for 15 days time to submit copy of valid license."/>
        <s v="Are exit signs illuminated and visible?-No signage's exist."/>
        <s v="Side railings to be provided for the staircases in all the blocks, for MPH entrance."/>
        <s v="Found project team's material lying near MGCUV"/>
        <s v="No Fire Extinguisher is available in Stores.&#10;No Fire Extinguisher seen in entire corridor of 1st floor, A Block, in AV Room&#10;Seen expired Fire Extinguishers dated March'19 in New Block Corridor, in Biology lab, Chemistry Lab, &#10;Only 3 Fire Extinguishers fou"/>
        <s v="No inventory list of fire extinguishers maintained with their location details, date of expiry, renewal, type of fire extinguishers, etc..?"/>
        <s v="Materials Identification / Tagging is not seen in stores room. 5S Japanese Housekeeping Methodology to be implemented in Stores."/>
        <s v="MSDS Sheets not seen in Chemistry Lab, although laboratory safety measures poster is displayed."/>
        <s v="No OSHA (safety) posters prominently displayed?"/>
        <s v="A Block, Electric Wire Casing not evident.&#10;A Block, Naked Wire hanging in staircase, in staff room (new block)&#10;Networking Wire, found hanging in IT Lab,"/>
        <s v="No temporary connections for wiring or appliances."/>
        <s v="Are rubber mats placed near control panels."/>
        <s v="Earthing is in place but no periodic checking is done."/>
        <s v="MPH False Ceiling Near The Entrance Door could be seen coming off."/>
        <s v="Waste Material seen in stores room. Art room material to be disposed off."/>
        <s v="No Exit Signanges are clearly marked &amp; visible"/>
        <s v="Builder's Material lying in staircase behind MGCUV"/>
        <s v="Antibiotics / Steroids such as Otrium Nasal Spray observed in medicines stock. Also seen Dolo 650mg, schedule H drugs such as Combiflam &amp; Cyclopam. List of Medicines as recommended by a Panel Doctor only to be kept and it's utilisation records to be maint"/>
        <s v="Arrangements are made to get the staff medically examined once in six month to ensure that they are free from infectious, contagious and other disease&#10;Interview of the food servers reply is that no such medical tests are conducted"/>
        <s v="No formal mechanism in place.&#10;This must be done formally and informally both. Currently only the law enforcement agencies are being actively engaged with. Such local agencies must be involved in the school emergency drills, and must also be invited on cam"/>
        <s v="There is no documented procedure for approval. Currently the guard on duty checks with the supervisor or admin on phone.&#10;There is no SOP / documented procedure. Approvals are taken on case to case basis on emails. Outside vehicles are not allowed except i"/>
        <s v="Currently not being done. Needs to be documented and followed.&#10;Inventory Register is being maintained by Stores.However  A4 Xerox Copiers details are not updated in Register Book.  Last entry seen is 1/7/19. Reason on leave."/>
        <s v="The CCTV coverage is adequate. However, the perimeter needs to be under surveillance to cover vulnerable points. The school is in the process of converting the analog network to IP."/>
        <s v="The existing cameras are adequately sited, however, additional cameras need to be provided to cover the blind spots."/>
        <s v="Of the existing 107 cameras, 2 are not working. Additional cameras are being installed to cover vulnerable spots."/>
        <s v="Currently the surveillance screen is setup in the admin cabin. However, monitoring is not being done and number of screens is inadequate.&#10;A separate control area needs to be earmarked, separated off and equipped with enough monitors to view the enhanced n"/>
        <s v="Currently the backup is only for 15-20 days.&#10;No change. Total 7 DVR's. All IP cameras have min. 30 days. Rest depends as per type i.e. min 21 days, 9 days, etc…"/>
        <s v="Various material stored separately on all floors as per requirement. Some waste material on the staircase in the admin block needs to be removed as it may be a potential fire hazard."/>
        <s v="In the process, however, should be an RFID based system&#10;Same ID badges exists for students, teachers, parents &amp; vendors. Different color tags could be implemented. There is inhouse ID card printing machine"/>
        <s v="Reconciliation of keys is not happening. Identification tags need to be put for both keys cupboards i.e. classroom &amp; other dept's. There is no documented key control procedure."/>
        <s v="Specific instructions must exist on issue and receipt of accountable keys. Specimen signatures must be available and a log must be maintained for issue and receipt activity.&#10;No such process exist."/>
        <s v="Should an accountable key be lost, it must be reported immediately to the owning department manager and site security leader. Once a replacement is issued, it must be documented and the inventory updated.&#10;No SOP exists for the above."/>
        <s v="All the areas considered to be critical/hazardous should be identified and notified as such with appropriate warning signs. These could include labs, swimming pool, gymnasiums, DG rooms,  record rooms etc.&#10;Partially done. All such areas need to be covered"/>
        <s v="No Crisis Response Team. Recommended that crisis team be earmarked at school level and their responsibilities be documented."/>
        <s v="No EMP (emergency management plan) exists. It is only for Fire but not for any other medical emergencies&#10;Not documented"/>
        <s v="Guidelines for Staff-The document to have concise and unambiguous guidelines for staff on action to be taken in case of various crisis situations &#10;No SOP exists."/>
        <s v="Guidelines for Student-The document to have concise and unambiguous guidelines for staff on action to be taken in case of various crisis situations &#10;No SOP exists."/>
        <s v="Guidelines for Parents-The document to have concise and unambiguous guidelines for staff on action to be taken in case of various crisis situations &#10;No SOP exists."/>
        <s v="Tie-up is there with Police, Fire Station, Forest Person for Snake Bites, Medical but guidelines need to be formulated. Currently everything is on word of mouth and based on experience"/>
        <s v="Emergency kit containing – emergency contacts, communication equipment with extra batteries, flash lights, tapes, tools, student &amp; staff directory with contact details and health records, floor plans, bus routes, prefabricated signs (PARENTS, COUNSELLORS,"/>
        <s v="Evacuation plans are not displayed, but exit signs are displayed"/>
        <s v="Availability of adequately trained personnel on fire response, first aid including CPR, traffic control etc. &#10;Not available. All admin staff, security staff and selected teaching staff must be specifically trained."/>
        <s v="There must be a process for ‘daily road worthiness check’ before vehicles move out for duty. This should form part of SLA with third party transport provider if any. &#10;Daily fitness checks are not being done. Require a full-time trained personnel for the s"/>
        <s v="PVC's of all lady conductors are not in place. It will take 2-3 months more time."/>
        <s v="Availability and completeness of post orders giving duties and responsibilities for each guard post including in vernacular.&#10;Maintained only in English. Not translated in Kannada"/>
        <s v="Availability of first aid trained persons and their proficiency.&#10;Only 2 Nurses are trained and certified."/>
        <s v="Hospitals exist nearby but there is no formal tie-up for emergency treatment. This needs to be coordinated"/>
        <s v="Being done by the contractor only. Police Verification (PV) records of all staff needs to be maintained by the school; contractor must ensure this whenever any staff member is changed.&#10;No additional checks being conducted"/>
        <s v="School admin supervises cafeteria during breakfast &amp; lunch. Dedicated team is there. Hygiene check is currently not being done"/>
        <s v="Motor Vehicles Act-Company owned vehicle is there but not utilised. To be sold in near future as per Admin. Driver is employed but outsourced. &#10;No records available during audit"/>
        <s v="To obtain food serving license from all suppliers (caterers).&#10;Supplier doesn't have license currently. Has assured to submit it in next 15 days."/>
        <s v="To have mandatory meters installed on energy sources.&#10;A full-time electrician is there but for minor electrical repair works. For meters checking, person from Vescom comes &amp; checks the meters periodically &amp; gives the report."/>
        <s v="Contract Labour License to be available.&#10;No records available during audit for verification."/>
        <s v="License of Private Security Guards.&#10;Agency sent Shops &amp; Establishment License for Verification"/>
        <s v="(1) Report of Fire Inspection/ NOC 2) Get the building inspected by agencies empanelled by the Fire and Emergency Services Department to ensure that the fire equipment installed are in good and workable condition. An affidavit about the working conditions"/>
        <s v="Collection of e-waste and channelizing for recycling or disposal.&#10;Currently not done. Material is just dumped outside when not required."/>
        <s v="Noise Level Tests in Ambient to be less than 65 DB in Day Time &amp; 55 DB in night time&#10;No records available during audit for verification&#10;"/>
        <s v="Consent for DG under Air Act&#10;Installation Permit from State Electricity Board.&#10;DG Ambient noise and air testing."/>
        <s v="Air Quality Test&#10;No records available during audit for verification"/>
        <s v="Compliance of national building code.&#10;No records available during audit for verification"/>
        <s v="The school should be run by a Registered Society/ Trust/Company registered under Section 25 (1)(a) of the Companies Act, 1956 and one of the principal purposes of the Society/ Trust/Company must be Educational.&#10;Trust deed is there. For certificate for 'OU"/>
        <s v="No ECA and CCA observation checklist is found in the Teachers Observation Schedule."/>
        <s v="Though CAR has been maintained for TAT maintenance data but no supporting documents has been found."/>
        <s v="Leave balance on RAMCO incorrect"/>
        <s v="No CCTV camera in new block"/>
        <s v="Teachers reaching late to class"/>
        <s v="Busus arriving 20 minutes late"/>
        <s v="Stock assessment form was not available"/>
        <s v="Proxy procedure has been changed, New procedure being updated"/>
        <s v="Fire exit door is closed as it becomes a safety risk unless a security guard is appointed"/>
        <s v="No records evidenced with auditee inspite of vehicles parked in campus premises. A copy of the documents to be kept with Admin"/>
        <s v="Contract Labour License to be available&#10;Messrs Alexis Facility Management Services is the service provider. License copy is not available locally. To be procured from Noida HO. Agreement copy available. Period 1/4/19 - 31/3/2020. Out of total 10 House Kee"/>
        <s v="License of Private Security Guards&#10;To be procured from Noida HO. It's a new vendor w.e.f. 1st Feb. No documents available including Police Verification of the Security Guards on Duty"/>
        <s v="Rule 3 - To maintain all Fire Fighting Equipment such as Fire Hydrant etc. in state of repair and furnish details in Month of Jan &amp; July to Chief Fire officer&#10;Communication is ongoing with Developer for Form Á'"/>
        <s v="1.License should be placed in the lift. &#10;2.CCTV needs to installed in lift. "/>
        <s v="Alarm bell &amp; panic buttons are missing in school bus - MH12 AQ 4551 &amp; MH14 GU 3725.&#10;MP11 TR AT 1616 has alarm bell available. No panic button found inside the bus."/>
        <s v="Annual Medical Check-up as per requirement is currently not done by Vendor Tej Travels"/>
        <s v="Arrangements are made to get the staff medically examined once in six month to ensure that they are free from infectious, contagious and other disease&#10;To be done by Vendor"/>
        <s v="Are the contents of First Aid Box available as per list?&#10;To be done by Vendor"/>
        <s v="1.Schedule H drugs found in the first aid kit.&#10;2.Two Weighing machines were found to be not working, need to replace the batteries.&#10;3.Some wellness posters on walls could be displayed in Sick Bay&#10;4.Access control (Password Protection) should be provided t"/>
        <s v="Each floor should have a first aid kit. Currently, it is available only with Nurse on Ground Floor &amp; In Buses"/>
        <s v="Safety Posters Display needs to be initiated across the campus. Seen currently only in Sick Bay"/>
        <s v="Disinfenctant should be made available in laboratory."/>
        <s v="1.Inward/outward register is maintained for all visitors including staff members from other GIIS campuses.&#10;2.For patrolling, security was not able to provide correct details, especially for after school hours / night duty rounds. Hence a system of new reg"/>
        <s v="Fencing with barbed wires or similar type of arrangements on school outer walls is pending from Projects Team. Could pose safety risks"/>
        <s v="Provision of wheelchairs needs to be made incase of an emergency / medical situation. Ramps are available. Disabled-friendly toilets are available on each floor"/>
        <s v="1.For inventory tracking, monthly checking is done by sports teacher however the reports are not shared with Admin / Operations. Going forward monthly report (ISO Form / Template) needs to be submitted to Admin / Operations. Refer pic as evidence.&#10;2.Exten"/>
        <s v="Students carry their own water bottles. All buses should a standardised first aid boxes with the contents mentioned on them."/>
        <s v="Evacuation plan is Pending for the main gate area near security cabin. Forrest all places in campus, it is prominently displayed"/>
        <s v="CCTV's are installed however entire classroooms are not getting covered. CCTV Alignment needs to be done as per requirement"/>
        <s v="1. Staff is being trained on this. Admin / Operations is maintaining their records&#10;2. At the reception, emergency contact nos list was not available at the time of audit due to operational reasons"/>
        <s v="1. Validity stickers (Checked on / next renewal date) are missing on all FE's in the entire campus. Refer pic as evidence.&#10;2. FE's are not available in server room / DB room / electrical room. Also boxes / cartons seen lying in these rooms. Refer pic as e"/>
        <s v="CPR is not done yet however First -aid classes are held. School Nurse is equipped to train staff on First Aid"/>
        <s v="Seen in few places that smoke detectors were still left covered, Smoke detector test (monthly / quarterly) report needed. Refer pic as evidence."/>
        <s v="Assembly area is identified, however the display / board indicating the assembly area point is not to be seen."/>
        <s v="Need to have this list displayed in the Principal's room."/>
        <s v="Bus No. MP11 TR AT1616 is new and branding was not done at the time of audit. Other two buses have school name prominently displayed."/>
        <s v="Since these are 17 seater buses, before opening emergency exit doors , a person needs to bend the seat and then the emergency door can be opened. Lady bus attendants on being interviewed to show how to respond incase of an emergency in bus were not able t"/>
        <s v="All school buses being 17 seaters, have 1 FE available. While doing audit, it was found that lady attendants are not trained on operating FE's and safety measures to be followed. Observed fire extinguisher in one of the buses without expiry / renewal date"/>
        <s v="Police Verification Certificate's from vendor are awaited of the 3 female attendants"/>
        <s v="1) Bus No. MP11 TR AT1616 : Blade is found inside the first aid box which needs to be replaced with scissors. 2) Note on the skin cream states : It should be given as per the presription given by a medical practitioner however auditee was unable to produc"/>
        <s v="Khaki Brown Color Uniform is used. Name plates not evidenced neither on drivers nor on lady attendants. Only vendor's name Tej Travels is displayed on uniform"/>
        <s v="Seen, however they are not prominently displayed inside the bus. A column to be added of Blood Group Details of the Children"/>
        <s v="Both driver's &amp; lady conductor's mobile phones are available with the lady conductor. Parents call on any of the nos. is received by the lady conductor only. Dedicated mobile phones should be given to lady attendants. Provision needs to be there incase if"/>
        <s v="Currently this is being done by Admin / Operations verbally on daily basis"/>
        <s v="No such records maintained / evident. School nurse to conduct surprise alcohol tests for drivers as well as for security guards."/>
        <s v="As per auditee, current system of feedback regarding transport is being done through PTM's. Only 1 PTM has happened till date and no such feedback is received regarding transport facility from that PTM"/>
        <s v="Balloons and other material were kept in the compartments under the stairways in open condition. A door with lock &amp; key should be fitted. Refer pic as evidence."/>
        <s v="FE's are recently purchased. Periodic checking needs to be done. Records need to be maintained"/>
        <s v="Relevant Columns needs to be added in the FE inventory list which is maintained by Admin"/>
        <s v="Admin has informed that soon emergency lights provision will be made"/>
        <s v="Are MSDS available for office and housekeeping chemicals? "/>
        <s v="1. Naked wires seen on the first floor as well in the math lab.&#10;2. Also smoke detector was found covered."/>
        <s v="No rubber mat seen near electrical panel. There is Play pool area for kids near the electrical panel. Warning / Display Signs could be kept"/>
        <s v="Installation of lights is in process"/>
        <s v="The storage compartments below the stairs needs to have door fitted. Material seen lying there. Refer pic as evidence."/>
        <s v="Schedule H drugs seen in the medical kit for which there was no prescription available. Provision for more number of First Aid Kits needs to be done. Refer pic as evidence."/>
        <s v="Suitable Aprons, head cover , disposal gloves &amp; footwear are provided&#10;Pending"/>
        <s v="Records of pest control (pesticide, insecticide used along with dates &amp; frequency) maintained&#10;No records seen / maintained by Admin / Operations"/>
        <s v="Fitness Certificates seen for 2 buses, paperwork / documentation for new bus is pending"/>
        <s v="Daily Work Proforma Sheet is not maintained"/>
        <s v="Emergency Floor Plans not displayed"/>
        <s v="Safety Signages not displayed"/>
        <s v="Feedback records from school children using school transport facility with regards to driver / conductor is not maintained"/>
        <s v="Safety Signage's not displayed in Electrical Installations. No Safety Equipments such as rubber mats / Wooden baton, etc… is available near electrical installation"/>
        <s v="List of Fire Extinguishers Location-Wise Record is not available. "/>
        <s v="All FE's to be numbered. Fire Extinguishers to be in their designated place &amp; clearly visible"/>
        <s v="Cleaning Checklist. To be displayed, maintained &amp; updated regularly"/>
        <s v="Warning Signs e.g. High Voltage near door of transformers. Some visual display to be created"/>
        <s v="MSDS for office and housekeeping chemicals not evident"/>
        <s v="Stairways with handrails and non-slip tread required"/>
        <s v="All electric panel doors to be locked"/>
        <s v="Surprise inspections by school staff &amp; it's records to be maintained with regards to Food Safety"/>
        <s v="Desktop PC to be provided to Nurse – Infirmary. All Child Data to be password protected"/>
        <s v="NOC for Fire required although the school has only 2 floors and lot of amenities are exempted by Fire Dept"/>
        <s v="2 additional cameras required for CCTV footage as the playground does not have a clear coverage"/>
        <s v="4 Wooden gates to have a barrier to the steps leading to the roof.  There is a landing before the gate for the roof and the space is wide enough for students to hide or towards any untoward incident. Risk of students climbing up that needs to be stopped. "/>
        <s v="Fire Signage’s / Evacuation Plan is not displayed"/>
        <s v="Floor mats could be provided where RO is placed to avoid falling down incase of water spill on floor"/>
        <s v="Eye Wash device required for composite lab incase some chemical accidentally spills into the eye"/>
        <s v="Vision, Mission, Culture Statement Posters are not displayed"/>
        <s v="Push &amp; Pull Stickers to be installed in all glass doors as all the doors are inward opening in the campus"/>
        <s v="Assembly Point Signage’s not evident although the area is defined"/>
        <s v="Safety Posters could be displayed throughout the campus to create awareness"/>
        <s v="Lift License to be displayed in the lift"/>
        <s v="Level Difference in the Steps could be indicated by way of yellow-color strips"/>
        <s v="Although online training module – Teamie is used by all teachers at Bannerghata Campus, no summary report was evident for tracking it’s effectiveness in terms of nos. of hours, modules, etc…"/>
        <s v="Happiness Index Survey could be conducted to gauge the Happiness Levels of Students currently enrolled"/>
        <s v="Although PTM’s are regularly conducted, Feedback was not taken"/>
        <s v="Complaint Register is not maintained"/>
        <s v="The following records were not maintained as per the internal documented procedures i.e. Assembly record, test summary sheet, signatures on student note book, substitution register"/>
        <s v="Exam room is not identified"/>
        <s v="Incident register for Sports department must mention time elapsed since last incident. Corrective action report to be maintained by concerned in-charge"/>
        <s v="Accident / incident frequency should be recorded by Sports department and Nurses. Maintenance of student medical records on mygiis can be looked into. Alternatively it can be maintained as a soft copy with password protected access for nurses."/>
        <s v="Mock Drill Record is not maintained as per format"/>
        <s v="Safety box can be installed near CCD to capture safety feedback from all stakeholders"/>
        <s v="Assembly on safety can be held with general points. Safety videos can be showcased in opening meeting"/>
        <s v="Good Touch/ Bad touch/ Adolescence awareness workshops to be conducted"/>
        <s v="PPE (personal protective equipment) label required in laboratory  and all PPE to be in display"/>
        <s v="Safety posters for all areas of school- bus bay, field, parent pick up area, fire drill assembly point etc."/>
        <s v="Evacuation plan on fluorescent background in all corridors required"/>
        <s v="Although Safety Committee is formed, it’s frequency to be defined. MOM to be maintained"/>
        <s v="Marks of Cambridge classes as well as grade 11 and grade 12(CBSE) not entered in myGIIS. In the absence of the same, accuracy and reliability of the marks cannot be guaranteed. Also further analyses and review may be challenged.( ISO-9001-2015- Cl-8:)"/>
        <s v="Evidences of New Teacher Orientation-induction  not seen in Secondary Campus (both CBSE&amp; Cambridge).In the absence of the same the new teachers will have difficulty to familiarilise with the schools in-house system."/>
        <s v="No academic annual orientation made for CBSE regarding curriculum and exams .In the absence of the same, new parents and students will be unaware of the curriculum structure/changes and plan for the year ahead. ( ISO-9001-2015- Cl-8:1)"/>
        <s v="No evidences of class room observation reports seen in coordinators level except Primary. ( Not seen in CBSE secondary, Cambridge, PYP).In the absence of the same, coordinator may not be able to ensure that the teacher under her purview is delivering the "/>
        <s v="No notebook checking being done as a coordinator-Secondary CBSE, Cambridge. In the absence of the same, the coordinator cannot confirm that the teacher under her purview is ensuring checking of books."/>
        <s v="No list of teachers maintained by level coordinators of CBSE secondary, Cambridge. This can affect effective resource allocation especially when staff resources are shared."/>
        <s v="No details of academic performance objectives set seen for Cambridge curriculum and evidences of follow up of review seen post first semester to check if students have met the target. This affects meeting the  PDCA aspects and continual improvement as per"/>
        <s v="Signature were not seen in monthly plan in many places by coordinators as well as by vice principal. In the absence not sure if the teacher has planned the lessons properly."/>
        <s v="No clarity as regards exam schedule and timings of each exam received from Cambridge department causing challenges in managing exams and after exams for Exam Department."/>
        <s v="My GIIS has no updated records like contact number,address  of the child. It can cause accountability concern in case of emergencies."/>
        <s v="Emergency contact details only in myGIIS. But can be kept in admin and leadership team as well. In cases of emergency like an earthquake where internet can be disrupted, it can affect the accountability of all students."/>
        <s v="CONTROL OF NON CONFORMANCE &amp; CUSTOMER FEEDBACK-Evidences of closure  details of messages/concerns sent to teachers  not seen fully. In the absence of the same the cycle time of closure cannot be tracked (which can be a detrimental to continual improvement"/>
        <s v="Awareness of help desk not given to teachers. Without the same all complaints/concerns are not registered in help desk."/>
        <s v="No formal communication mail has been sent to parents regarding preference of help desk. Without the same all complaints/concerns are not registered in help desk."/>
        <s v="Induction training module may also include OHS points specific to the campus"/>
        <s v="First aid training is conducted by the school nurse. A formal lesson plan may be prepared and effectiveness of the training may be checked after the session."/>
        <s v=" For extreme high risk identified that of water level in fire tank going down – additional control measure may be planned."/>
        <s v="Needs and expectations of interested parties may be differentiated for risk mitigation. In some cases the needs and expectations appear to be from the interested parties (instead of the needs and expectations of the interested parties.)."/>
        <s v=" L&amp;D team may review the “Training Feedback” process and set formal feedback to strengthen effective evaluation."/>
        <s v="Medical reports may be reviewed for correctness / adequacy of findings"/>
        <s v=" While evaluating the vendors, % of rejection may also be considered. Vendor evaluation reports should be available with sites for their specific vendors."/>
        <s v="The Canteen Food to be tested as the requirements of FDA / FSSC"/>
        <s v="Since police verification takes 4-6 months, additional credential check may be considered for external service staff."/>
        <s v="Man-made emergencies like crowd, law &amp; order, medical emergency may be identified for emergency preparedness."/>
        <s v=" Mass Gathering during, Sports, School Annual Function- Controls &amp; Mitigation Plans to be documented."/>
        <s v="Canteen Service Provider’s KITCHEN Visit Check List &amp; Visit Reports to be retained."/>
        <s v="Few trainings do not appear to be adequate e.g. Safety Training for 45 Minutes &amp; ISO 45001:2018 awareness for 2 hours including test"/>
        <s v="Site specific Risk &amp; Opportunities to be identified, However SWOT analysis carried out."/>
        <s v="Gujarat State Minimum Wages Revision occurs every six months, Revision rates to be considered."/>
        <s v="Few animals like ducks are in the campus. HIRA may identify any issues related to the exposure to children"/>
        <s v="Canteen Food Test by Authorised Food Laboratory to be carried periodically"/>
        <s v="The handover docket from Projects to Operations may also include warranty timelines for various equipment"/>
        <s v="Technical training may be provided by Projects on O&amp;M of various equipment like DG or systems like fire sensors &amp; alarms"/>
        <s v="Checklist may be developed for SOD (Staff On Duty) to ensure day to day compliance to the systems."/>
        <s v="Though there was a detailed presentation shown during audit, the issues can be further categorized as Internal (values, culture, knowledge, performance of the organisation) or External (technological, competitive, market, cultural, social, political, econ"/>
        <s v="Although ISO standards awareness training programme was regularly being conducted, participation of senior management will be useful for further understanding of the QMS &amp; OHSMS and their role in effective IMS implementation."/>
        <s v="Though Occupational Health, Safety &amp; Security Policy has been defined and made available in the IMS Manual, Campus can further take action in communicating this policy to various stakeholders through various means like Student Handbook, Teacher Handbook, "/>
        <s v="Inquiries data seen for Apr-20 Target 339 Achieved 413; for May-20 Target 93 Achieved 122. Also Admissions Registration data seen For Jan-20 Target 57; Achieved 26 (45%), For Feb-20 Target 78; Achieved 33 (42%); For Mar-20 Target 64 Achieved 34 (53%); For"/>
        <s v="It has been seen that Inquiry from Parent Mr Minhaj after repeated follow ups in June 2020 it was closed, however no further analysis was evident."/>
        <s v="Although the auditees interviewed were aware of the safety risks affecting their functions, the team can have their own Risk Assessment documented with controls for better understanding and actions to take E.g. angry parent."/>
        <s v="Even though rain is not a common Natural Phenomenon in UAE, it could be added into the Risk Assessment with its related sub risks of Lightening. It was also seen that there are Inputs for Health &amp; Safety Risks during safety meetings, however it’s correlat"/>
        <s v="Although Health &amp; Safety committee was elaborate and included staff from all departments, however ISO 45001 Standard requires consultation and participation of workers at all applicable levels and functions, hence it could also include staff from outsourc"/>
        <s v="Although Mock Drills are happening regularly &amp; Improvement Actions being identified, it was observed while checking the Mock Drill Report of October 2019, that Safety kit were not available. They were immediately made available. However the mock drill rep"/>
        <s v="Training Feedback was evident, however an Evaluation / Effectiveness of Training e.g. Q&amp;A for the participants can be put in place to measure the competency levels of staff in terms of understanding the training program contents."/>
        <s v="As per HR requirements, as confirmed by the auditee, a new joinee must undergo an Induction within 7 days of joining, however in the training record shown, the Joining Date was not evident and hence it could not be verified, whether it’s 100% for all the "/>
        <s v="HR has planned many Employee activities and this was shown but it would more effective if an Engagement Calendar is put in place."/>
        <s v="For Academic Parent Communication via PTM feedback, the session for 6th June was observed and also the action plan was noted. It would be complete if closure status tags were put in place for better understanding."/>
        <s v="Although a formal training is given for delivery expectations and its periodic review and follow up is also done, a PDCA cycle can be put in place to exceed the standards requirements."/>
        <s v="Although Needs and Expectations of Interested Parties have been identified for key stakeholders and has been reviewed and approved by the Principal, they may be differentiated for risk mitigation"/>
        <s v="Although Issues were identified at the beginning of year during DQA Inspection, it’s review mechanism can be defined for better understanding and clarity."/>
        <s v="Students, Parents, Teachers &amp; Staff, ADEK / MOE / CBSE, Governing Board are identified as key stakeholders and their needs &amp; expectations are also documented. GIIS AD can further consider including Alumni, Media, Society, Outsourced Vendors."/>
        <s v="ISO Standards Awareness Training Programme needs to be organized for the Abu Dhabi Campus Team for understanding of the requirements and one’s role w.r.t. standards requirements. Participation will be useful for further understanding of the QMS &amp; OHSMS an"/>
        <s v="Risk Assessment Document GIIS-SYSTEM-PM-07 needs to be reviewed by all campus functional in charges with current status. Last updating seen of 2016. E.g. seen for IT, HR / Recruitment related Risks. Risk register not updated since 2016. Two risks identifi"/>
        <s v="Although a hiring tracker was seen, but a date of joining and completion of induction could be added to match the 7-day window."/>
        <s v="A module on ISO 45001 awareness could be added into the Induction by HR/Academics"/>
        <s v="Unknown and new pests ( Bee Swarm) and their control mechanisms can be included in the risk register."/>
        <s v="Audit Summary report is not clear. It needs to be in the form of a dashboard or ( giving a clear number of findings and their status)"/>
        <s v="A column could be added in the Needs &amp; Expectations document that states how many of the identified needs &amp; expectations of various stakeholders are being complied with."/>
        <s v="Suggestions could be segregated separately from the complaints data maintained by Academics for better analysis &amp; to identify correct areas of improvement / customer dissatisfaction. Currently all details received from parents whether it is a complaint, f"/>
        <s v="A column could  be added in the complaints data spreadsheet maintained stating status of the complaints (open / close)."/>
        <s v="Although the various internal stakeholder meet regularly &amp; discuss the canteen vendor’s food services to campus, a formal feedback system could help in systemic evaluation and also identify areas where the vendor needs to improve."/>
        <s v="Outsourced vendors can be included in the OHS Committee as it is a requirements of ISO 45001:2018 standards."/>
        <s v="Results of Vendor Evaluation (Ratings) to be communicated to vendor in order to enable them to improve their service areas "/>
        <s v="In order to check on the Competencies of Nurses in First Aid, an internal training for teachers or even senior students can be taken by Nurse, to ensure that they are well versed in the area giving them an opportunity to become better at the same time tra"/>
        <s v="A number of staff members were found not to have access to myGIIS. Not having access to an Intranet platform for communication and knowledge sharing creates a blind spot for these employees and makes communication ineffective. For example, Mr Sachin of Op"/>
        <s v="Although currently Induction is being conducted on the day of joining, no fixed timeframe is in place. This may lead to certain joining formalities &amp; important communication to new employees being missed out. A specific time frame could be put in place fo"/>
        <s v="While there are relevant clauses in place in the contract and employee handbook as to consequences, there is currently no communication process in place to deal with a situation of any employee indulging in any unacceptable behaviour towards another emplo"/>
        <s v="Training module on OH&amp;S could be added to the induction module."/>
        <s v="There seems to be no clear description in terms of roles, responsibility and authority, although during recruitment there is one advertised and the actual handling is left to the Manager or Supervisor. E.g. Legal Manager role was not clear previously"/>
        <s v="In the background verification report, status with mismatch needs to have different colour code. Although the report later mentioned that the agency has communicated with the HR. Would suggest HR to have a process of Report validation &amp; take suitable acti"/>
        <s v="SOP was not available for ERP (RAMCO) with the auditee. Having an SOP is one of the best practices to create and update the SOP, as it will help to reduce human dependency and also can be used for training a newcomer."/>
        <s v="Government Rules &amp; Regulations are not listed down for Business Development Projects. As we have multiple schools in the same state / country in a gap of 2 yrs. / 5 yrs. / 10 yrs. or more, the list will be helpful for future reference instead of conductin"/>
        <s v="A dual language/ subtitles mode could be considered for the Training modules in TEAMIE for staff in other GEOS mainly (Malaysia and Japan). This would improve uptake and skill enhancement for such staff"/>
        <s v="An assessment could be introduced on all training sessions to capture trainee understanding and measure training effectiveness. Although there are discussions to look at sending survey / questionnaires at 30/60/90 days this has not yet been implemented. F"/>
        <s v="Team could look into making a certain number of training mandatory to ensure teachers and all other staff skills are always up to date although auditors were given to understand that this might already be planned."/>
        <s v="Although background checks are conducted for certain designations / positions such as Principal, this is not currently being carried out for Teacher positions when these employees are the ones who will be in charge of and dealing with children. This may l"/>
        <s v="Similar to the comprehensive sheet maintained by OSD for CBSE affiliations, a tracking mechanism could also be maintained by other departments for any long-standing issues raised by individual campuses under their care. Such analysis could contribute to c"/>
        <s v="Extra job-specific training could be given to staff who are undergoing job change. This will enable better performance and effectiveness in the new role. In addition, some form of induction and a clear letter stating changed role and responsibilities woul"/>
        <s v="An awareness training programme can be organised for Leadership to understand their role in QMS &amp; OHSMS."/>
        <s v="Risk assessment by individual departments could be conducted and documented. Although challenges, strategic documents and needs and expectations of stakeholders were explained well, these could be documented for future reference"/>
        <s v="Safety Certificate for the lift in the school is supposed to have a 3 year renewal cycle and the last renewal seems to have been in 2013. None was acquired in 2019. This is a serious risk to life and limb for the staff and students who may be required to "/>
        <s v="Although transport vendors provide the medical details for their employees such as Eye Tests for drivers, and School Nurse conducts BP, Pulse and general check-up, it might be useful to have the medical records also double checked by Nurse and Admin staff"/>
        <s v="The document on interested parties could be further enhanced by including Vendors, Alumni, Community, Society, Nation and the environment as this would help school in expanding its reach and attracting more segments of customers. It can also be tracked ye"/>
        <s v="Some wires were observed to be hanging near the ceiling at 2nd floor C wing corridor. Although these were at a height, they could pose a risk in case children try to pull them. In case these are wires for the CCTV camera, exposed wires could mean loss of "/>
        <s v="Currently there are no PCs in the library, but there seem to be plans for installing them for student research. At that time it may be useful to ensure limitations on the kind of websites students can access through the PCs in the library."/>
        <s v="TCs could be issued to departing students only after checking with the librarian in case of any unreturned books. Ideally a checklist would make these multiple checks easier to conduct with less chance of anything being missed out."/>
        <s v="There is also no PC provided to the Nurse in the sickbay. At the moment everything is on physical registers. This does not allow for analysis of the most common incidents or their frequency without a manual tally."/>
        <s v="A demo of CPR, First aid was conducted by the school nurse and doctor on call. These events could be recorded and made a regular feature of the school especially in view of the current COVID-19 situation."/>
        <s v="Operations too could look at converting their manual registers and reports to Excel as this would be easier to analyse and track."/>
        <s v="After a Vendor Evaluation feedback is given to the vendor verbally, but a formal documented record can be looked into and also action taken on poor performing Vendors to be documented."/>
        <s v="The CPR Poster in Sickbay needs to be rectified as the Emergency Contact is shown as 911 (since help was taken from the American Heart Association Resource). It should be changed to 108."/>
        <s v="For cases that require hospital visit (which should be treated with seriousness) there should be a separate Incident Report filed. Training and on this could be given by the GCEE."/>
        <s v="Although the section on originality has been added to the Rubric as an aspect of assessment and students do presentations to showcase their learning, it may be helpful to conduct a formal session for students covering plagiarism and copyright infringement"/>
        <s v="Proxy / Substitution documents can be enhanced by adding details of lessons to be conducted and completion status this will help to track fortnightly planning schedule."/>
        <s v="Although the Sports Teachers already have First Aid Training as part of their qualification, it may help to have refresher training for these teachers due to the nature of their subject (Sports) where injuries are more likely."/>
        <s v="The process of Internal Audit seems to be ineffective:&#10;• Objectivity and the impartiality of the audit process for 2019-20 is not seen. Evidence - Academics (Secondary) doing audit of Academics (Primary)&#10;• ISO SYSTEMS CO-ORDINATOR, Legal &amp; Leadership func"/>
        <s v="Management Review Meeting process needs improvement as per standards requirements:&#10;• There has to be a formal communication mechanism in place for scheduling MRM and the agenda to be covered in it&#10;• The current practise in MRM's is that everything is verb"/>
        <s v="No documentary evidence available that the organization shall determine the interested parties (e.g. students, interns, alumni, external service providers, media, staff, etc...) that are relevant to it’s management system and their requirements i.e. needs"/>
        <s v="Occupational Health, Safety &amp; Security Policy was unavailable at the time of audit / not shown to the auditors. Awareness related to the policy can be improved further."/>
        <s v="Complaints Management process needs to be streamlined. Departments are maintaining their respective complaints data. Analysis of repetitive complaints is not being done. No complete utilization of help desk observed, in the absence of which, many customer"/>
        <s v="Overall awareness of QMS &amp; OHSMS Risks can be further improved amongst various auditees and functions"/>
        <s v="Although issues are discussed on monthly basis in meeting by respective dept's, they could be summarised into one document for ease of monitoring &amp; review by Leadership. "/>
        <s v="Overall awareness of ISO standards requirements awareness was limited to less people. Operations members are not aware of IMS procedures uploaded in my GIIS. "/>
        <s v="Identification of Legal requirements specific to GIIS KL Campus was initiated in Feb'20 by respective dept's, a summary document / repository needs to be made that would assist in arriving at as to where the campus stands w.r.t. it's overall legal complia"/>
        <s v="New employee’s induction via Teamie is not followed up or ensured. No evidences of employee induction (Admissions Head, joined on 4th Oct-19). Safety aspects are not included in induction."/>
        <s v="Parent Satisfaction Target is 65% &amp; achievement is 60% for 2019. On the contrary, Student Satisfaction Target is 93%. Wide-gap exists between these two targets. Satisfaction surveys of parents needs to be updated. The reasons of low scores needs to review"/>
        <s v="Post admissions follow up to improve relationship with customers can be improved."/>
        <s v="Follow up by safety in charge if all students are aware of emergency evacuation plan needs to be done"/>
        <s v="During admissions, a student book with guidelines to rules / do and don’ts specific to KL Campus can be given including how to respond to emergencies, how to safeguard oneself during   pandemics, etc…"/>
        <s v="Regular &amp; systematic process for update and Change of address/phone numbers of parents needs to be implemented. "/>
        <s v="Access to documents &amp; it's retrieval to show to auditors by auditees can be improved."/>
        <s v="Risks to be identified for continuity of operations. In case there is breakdown in Internet Connection and Virtual Audits are happening at that time. "/>
        <s v="Risks need to be identified for Admissions for requirements of additional staff to handle surge in leads / inquiries as aggressive digital marketing campaigns are planned for the next 4 months beginning Sept'20."/>
        <s v="Employee Resume banks only in HRs email. This makes it person oriented. It needs to be in the system so that back up HR member can check the same."/>
        <s v="Criteria points for employee interview is not set. Without the score, the basis of selection or rejection may not be rationalized."/>
        <s v="Employee satisfaction survey reports to be available with HR and Analysis of the report needs to be done"/>
        <s v="The training process seems to be ineffective&#10;• Planned and actual evidence not seen for training of employees.&#10;• No records of shadow training of new employees seen though they said they have some cases where employees shadowed.&#10;"/>
        <s v="Standard format for vendor evaluation to be followed (KL has separate)"/>
        <s v="Incident report not seen fully (only one sample seen)"/>
        <s v="Overall Awareness of the standards requirements and processes needs to be in place."/>
        <s v="Complete vendor management process is currently not followed by the campus, for e. g. new vendor evaluation form, vendor satisfaction survey are missing"/>
        <s v="Presently legal register not maintained by the campus."/>
        <s v="PUC’s were expired, needs to be renewed for all buses."/>
        <s v="Mock drill has not been conducted by the campus."/>
        <s v="Health Records need to be maintained. E.g. Presently the campus is not collecting any health records from the bus vendor. Fitness of the driver and conductor is just taken on the letterhead. Also Student Health records to be maintained by nurse."/>
        <s v="Control procedure of the documents should be in place and all documents need to be dated and numbered."/>
        <s v="External and Internal communication needs to be improved. There has to be a formal communication mechanism in place for scheduling meetings and the agenda to be covered in it. E.g. 1 Overall communication with the parents is not very clear as no records a"/>
        <s v="Training given by nurse is not recorded anywhere, proper records should be maintained of the same. POSCO training needs be arranged for staff. Lady attendant/drivers are not trained on first aid and Fire &amp; safety. Planned v/s actual training hours can be "/>
        <s v="Operational Control &amp; Measures need to be in place for    &#10;a.       Loose and hanging wires that are seen in security guards cabin.    &#10;b.       Smoke detectors whose periodic testing needs to be done.    &#10;c.       Fire extinguisher that was not available"/>
        <s v="List of medicines needs to be maintained with expiry dates by nurse. Medicines should be prescribed by the doctor."/>
        <s v="Internal and External Strategic issues needs to be identified by the campus and should also be reviewed periodically."/>
        <s v="Alumni and other vendors like media to be included in the needs and expectation of the interested parties document and should also be reviewed."/>
        <s v="Analysis of the training records (training effectiveness) to be done."/>
        <s v="Child protection policy not shown"/>
        <s v="Agreement with the nearby hospital needs to entered by the campus."/>
        <s v="PROMISE V2 to be reviewed in detail and action plan to be formulated to improve the score."/>
        <s v="Analysis of lead generation does not happen in campus. Analysis of the incident report/register to be done by campus. Analysis of the parent feedback needs to be done."/>
        <s v="In Fee ceiling sheet date on which calls are given should be specified with follow up action"/>
        <s v="Approvals for petty cash expenses should be taken prior to carrying out repairs or maintenance with complete verification of the work to be conducted, Operation in charge must indicate following details in petty cash statement:&#10;a. Date of claim&#10;b. Person/"/>
        <s v="Recruitment Tracker should be maintained by the Campus."/>
        <s v="Biometrics system for attendance of teachers not working since December 2019."/>
        <s v="New Joiners list not maintained by the campus so unable to gauge complete picture of the same. Induction deck can be made more comprehensive"/>
        <s v="Safety committee member’s names needs to be added in the emergency preparedness SOP."/>
        <s v="In IT asset checklist date of issue/date of return/reissue columns can be added for tracking purpose."/>
        <s v="Social media is accessible on library PC."/>
        <s v="Currently the school does not have provision of Wheelchair."/>
        <s v="For Stock take/equipment currently campus is using registers however need to ensure that forms should be in use."/>
        <s v="Annual Pedagogical Planning copy of the last year not present with the campus"/>
        <s v="Campus worksheet is different from the other campuses, maybe same worksheets can be followed throughout GIIS with correct document no. and effective date."/>
        <s v="Daily Performa Sheet should be filled, currently it is not filled fully."/>
        <s v="A comprehensive Legal Register needs to be maintained at Campus level."/>
        <s v="Students, Parents, Teachers &amp; Staff, / CBSE, Management are identified as key stakeholders and their needs &amp; expectations are also documented. GIIS Balewadi can further consider including other regulatory bodies Society and Environment too."/>
        <s v="Risks identified in Admissions( Data Control(,Sickbay( Medication for Bites and plant Allergies),Operations ( Un known Pests)and Library( Placement of Computers), Academics ( for Absenteeism)Each Function can perform their Risk assessment to Monitor and p"/>
        <s v="Curriculum Plans modification can be looked into.( Common Template, Inputs from all geos subjectwise,mapping to 9 Gems and inclusion of HOTS skills)"/>
        <s v="Lesson conduct Follow up can be included along with teacher’s reflection in the appropriate row of the form, also Homework correction can be monitored by COD’s even though all work is assigned online."/>
        <s v="A weekly or Monthly Report of completed work for parents can be introduced for better monitoring of teachers work."/>
        <s v="Usage of myGIIS needs to be looked into as parents are unaware of certain features. Also the Principal’s name appears twice one as designation, one as his name. this can be confusing and mails might not get addressed in a timely manner leading to dissatis"/>
        <s v="Even though level wise Parent Handbook is available this can be integrated in one comprehensive one with VMS.9Gems and quality Objectives included as well as withdrawal process explained in more detail. It can also be reviewed for any errors."/>
        <s v="To capture and track verbal, written or mail complaints via mygiis can be put in place to analyze and control."/>
        <s v="Exit interviews can be put in place for withdrawing students in order to control &amp; minimize adverse impact on student numbers."/>
        <s v="In order to ensure that lessons are completed as per plan, classrooms can have a monthly planner in place and worksheet bank for Proxy Teachers to use in case on regular teacher being on leave."/>
        <s v="Although Housekeeping, Security and Upper management all have background checks, HR can initiate checks for teaching staff too."/>
        <s v="ISO Standards Awareness Training Program has been done for Campus Team. For further understanding of the requirements as per function and one’s role w.r.t. standards a structured training can be looked into."/>
        <s v="Lesson plans can have an additional row showing number of periods required for completion."/>
        <s v="Master list of all YouTube links and other websites used in teaching and learning can be maintained for ease of access."/>
        <s v="Further vetting of the Report Card Remarks can be initiated in order to reflect student strengths."/>
        <s v="An ISO Awareness session for all can be arranged for better understanding the requirements of QMS"/>
        <s v="Although evidences of academic objectives are set and were seen, as per requirements of ISO 9001-2015, cl-6.2, evidence of all quality objectives including academic as well as others related to school improvement areas would help the school to track the t"/>
        <s v="Even though myGIIS has individual student withdrawal &amp;exit interview remarks it would be helpful for the school to have a consolidated analysis for the entire withdrawals in a year with comments of the interviewer and remarks and sign of the parent/ stude"/>
        <s v="No dues clearance from library &amp; science lab could be included as a part of student withdrawal process. This will enable completeness of the withdrawal process so as to safeguard the assets (books/ IT lab equipment if any) of the School."/>
        <s v="Regular (annual) general health and safety training and emergency preparedness for all employees could be planned and executed to ensure that all teachers are familiar &amp; competent with the requirements of same."/>
        <s v="New employee induction document can have an integrated additional column with academic coordinators signature to acknowledge and confirm the completion of the same from both the instructors giving induction."/>
        <s v="The school operations team should maintain  A copy of the compliances tracker, to track the dates of compliance of the school including academics, legal and safety.  A soft copy of vendor evaluations specifically for those for EC( Ex- pest control, hous"/>
        <s v="There is scope for ISO awareness enhancement on 9001 &amp; 45001 standards for all employees."/>
        <s v="Leadership can look into maintaining one single formal document covering the needs and expectations of various stakeholder groups, although some are being covered at Management meetings by individual functions. This will help the school’s ability to track"/>
        <s v="Documented information of evidence shown during the audit can be shown as soft copies using a shared drive, this will enable smooth and effective sharing of evidence"/>
        <s v="A post Admission follow up can be looked into. Customer delight can be enhanced if a post-admission systematic process is laid out where the admission team can check if students have settled down in respective classes and smooth communication have been es"/>
        <s v="In Teacher Observation template, in Areas of Improvement the rephrasing of drop down list can be looked into for better clarity. This may also help the teacher to understand exactly the gap he / she needs to bridge and actions needed."/>
        <s v="While a detailed risk assessment was made for academics, and the frequency was laid out, the exact date of the last review was not seen. Hence it is not sure which month will be the next upcoming review would happen and hence this may affect the efficienc"/>
        <s v="It was unclear in the internal organizational structure of academic roles in primary section as to who will be the second in command case of absence of key roles like coordinators . It would be ideal to plan a structured system with defined responsibiliti"/>
        <s v="Vendor Evaluation could be consolidated as one Master document so ratings can be tracked annually to monitor continual improvement of vendors."/>
        <s v="School Operations can maintain a record of Drivers health and Licence records .This will help to do regular spot checks on the health and safety impact on students."/>
        <s v="In the new teacher hiring demo template shared during the audit there was no ratings for each criteria and no overall score .Hiring Basis score can be included to give more clarity."/>
        <s v="Although opportunities are identified for Interested Parties, risks arising out of non-fulfilment of their needs and expectations to be also addressed in the document"/>
        <s v="Date and status column are blank in the resume bank sheet. Details can be filled in to have real time status (E.g. Rejected, On Hold, Selected, Offer rolled out, but candidate declined, etc.)."/>
        <s v="Trainer to be identified for ISO awareness session which is scheduled in Jan’21. Also training delivery mode e.g. content, language for external service providers like housekeeping, security staff, etc. to be decided."/>
        <s v="Risks related to activities occurring in the vicinity of the campus that can cause injury and ill health to persons to be identified. Also risks related to ECA, Children Playground to be identified and documented."/>
        <s v="Completeness of new staff Induction through “‘Teamie” can be ensured by a completeness certification which can be later filed in the employee file."/>
        <s v="MRM minutes of 8th October meeting with top management evident. However, the column for follow up action / person assigned was found blank."/>
        <s v="Verification of data in PV2 from campuses for number of improvement initiatives/ projects implemented is more of informal validation. To ensure authenticity of the data, evidence can be documented from campuses."/>
        <s v="While complaints coming through Zendesk is the focus as per the mandate given by the management and there is awareness being created among parents in few campuses, a system can be explored to capture verbal complaints in campuses."/>
        <s v="Master certification to ISO 45001: 2018 has been achieved for all campuses and awareness training has been planned and on Teamie there is a module. For ISO 9001:2015 a similar awareness refresher or induction module can be planned as there is turnover of "/>
        <s v="Risk and opportunity document may be made more granular with inclusions of sub-risks of the processes and also opportunity for improvement"/>
        <s v="Knowledge management process may be strengthened by prioritising tacit knowledge and articulating methods of retrieval of the same."/>
        <s v="Automation of processes may be considered for some processes."/>
        <s v="Use of Artificial Intelligence will be able to enhance effectiveness of processes e.g. the admission process"/>
        <s v="Since Feb 2020, MRM was not available hence the requirement of the standard is not being met, also it is not clear how the performance of IMS and resource provisions are being monitored by the senior leadership"/>
        <s v="A brief flow of the Employee grievance process could be added in the Handbook to avoid any employee concern unaddressed further leading to employee disengagement"/>
        <s v="All training is planned via corporate and scheduled as per calendar, however the campus has many ad-hoc trainings, these are not recorded and the effectiveness of theses trainings are also not available and thus cannot evaluate whether all training needs "/>
        <s v="Departmental risk assessment can be documented (admissions and academics are aware of the risks but have not documented) Documentation need not be physical but can be captured through Google forms for better analysis"/>
        <s v="Although the exam room has a lock, the access can be recorded and monitored by the exam head with a log register."/>
        <s v="myGIIS could be the primary mode of communication, for all official communication between teachers, parents and students (Currently CBSE is using WhatsApp for communication)"/>
        <s v="Even though it is an accepted norm to allow students to travel on their own, school could look into getting a declaration from parents to avoid school’s liability in case of any incident. Exit slips or cards can be maintained for early dismissal for recor"/>
        <s v="The process of hand over of the completed answer paper scripts can be fixed as current practice of invigilators keeping the scripts till the end of the day may lead to a risk of lost answer scripts"/>
        <s v="Even though Helpdesk is used primarily for feedback, academic complaints are not captured in the helpdesk to facilitate the analysis. These can be raised as tickets as and when received to track verbal, written or mail complaints to maximise the full usag"/>
        <s v="IBDP can look into requesting a printer for the sole use in exam room so risk of paper leaking can be mitigated"/>
        <s v="Nurse can keep class teacher informed about the reason of every child visiting her, as it will help the teacher to be aware of any concerns and answer parents’ queries if any."/>
        <s v="A vendor evaluation analysis can be put in place for better understanding of the needs and requirements of vendors as well as their performance for future reference"/>
        <s v="A formal record of effectiveness of ISO awareness trainings could be put in place to ensure the given training has achieved its purpose"/>
        <s v="Material requisition template can be updated to the common template in use at all geos"/>
        <s v="A monitoring system of parent profile updating can be introduced to ensure all details are up to date to enable speedy contact during emergencies"/>
        <s v="A feedback system can be introduced by admissions to get the feedback from new parents on admission process"/>
        <s v="Question paper storage could be password protected. As more documents move online, this could be a good practice overall and enable control of information"/>
        <s v="Academic team could look into using technology to communicate the substitution for the day and monitoring of proxy work"/>
        <s v="Weekly report could include a homework section for parents to be aware about the homework assigned for that week. Homework record could have a column added to show the final submission by late students"/>
        <s v="The common template that is followed by all geos for lesson planning across curricula can be followed for easy comparison and understanding and all can have a formal digital approval from the Principal"/>
        <s v="Operations could maintain a copy of the nurse license for their record"/>
        <s v="Media could be included as an interested party as Tokyo interacts quite well with media in the relevant document"/>
        <s v="Online lesson observation form can be made editable and shared with the teacher to add her reflections (currently only observer is adding the reflections on the teacher’s behalf). This may enable better support to be provided if needed"/>
        <s v="The Proxy document could include another column to monitor the actual work done in class"/>
        <s v="Admissions dept. could look into how to monitor the student database for any change of residency or visa status post admission in cases of changes in student/ parents details and/or status."/>
        <s v="Although GMP has an innovative feature like the petting zoo which helps students at that grade level to learn about the natural world, this still poses a potential health and safety hazard. Ensuring that all the animals and birds in this zoo are sourced f"/>
        <s v="Although Induction can be enhanced by maintaining a record of completion to ensure 100% awareness of the GIIS processes and system."/>
        <s v="No complaint tracker maintained to keep the track record of complaints from various stakeholders; this will help to monitor all complaints which are not captured via helpdesk."/>
        <s v="Current practice for Risk Assessment is maintained as SSPD by Quality Coordinator however departments would be aware of additional risks that might be overlooked i.e. Admissions can do their own RA and document it."/>
        <s v="Tracking of oral medication being issued to students and staff can be put in place in order to avoid abuse."/>
        <s v="Time taken for retrieval of documents for sharing as evidence can be improved."/>
        <s v="Student’s attendance for online class tracker for every lesson and immediate action is taken however details of action taken can be documented in the tracker under remarks."/>
        <s v="MRM needs to be held at least once a year to address all the relevant External/ Internal Audit findings."/>
        <s v="A health declaration is taken as part of the admission process which allows capture of allergies / situations where students may require urgent assistance. However, evidence of internal communication to relevant parties re: compliance was not in evidence."/>
        <s v="As per regulations, 20% of the staff need to be trained in First Aid. Conducting an online First Aid course is a good initiative as a stop gap arrangement. However, the campus may look into prioritising this training once the situation becomes normal. Sin"/>
        <s v="OH&amp;S training on TEAMIE is mandatory. However, this has not been implemented. This was also a finding during external audit last year but at that time the course was not available on TEAMIE. Now that the course is available and made mandatory for new and "/>
        <s v="Although Sunshine calls were made to employees, 03 information on this initiative needs to be informed to the HR dept. as well."/>
        <s v="CPR training could be also considered for some other key employees, beyond only the Nurse. Although this may not be possible during the current pandemic but it could be scheduled once things normalize."/>
        <s v="Functionality of the export of data for better analysis may assist the Admissions team to manage the data for better 'existing pipeline analysis' (SMC report)"/>
        <s v="Large number of information needs to be manually updated (for student and employee data) in the ADEK system (e.g. attendance), it may help if the data which is in myGIIS could be easily exported and checked before uploading to the eSIS (ADEK system). This"/>
        <s v="Currently with combined classes (higher grades) the campus is able to manage with lesser staff, however, with the strict ADEK policies, there needs to be a plan of action for teacher appointment once school switches back to normal mode."/>
        <s v="Recruitment test and feedback form for testing subject matter knowledge of candidate teachers can be done in virtual mode also"/>
        <s v="A complaint tracker can be maintained to keep the track of complaints from various stakeholders; this will help to monitor and analyse all complaints which are not captured via helpdesk."/>
        <s v="Current practice for Risk Assessment is done by Leadership however departments may be aware of additional risks specific to their function but might be overlooked during a centralized assessment. Each department can do their own RA and document it."/>
        <s v="Operation can look into maintaining a Vendor Evaluation record instead of being dependent on HO. This will enable campus to analyse localised strengths or shortcomings"/>
        <s v="Lift Maintenance on hold due to COVID-19 Pandemic and also for cost control. Although comprehensive maintenance may not be possible at this time, basic maintenance checks and actions such as oiling / greasing could be undertaken to minimize any future acc"/>
        <s v="Medicines should be checked &amp; disposed of (even if the Nurse is not available for almost a year) as there are a total 8 staff present on campus. Operations staff or another staff member could be put in charge to check so as to minimize accidental ingestio"/>
        <s v="A consolidated weekly report of work done as per Academic plan can be initiated. Since the campus is in a growth stage, this will add value for parents."/>
        <s v="Admissions can look into initiating a feedback system after onboarding of new intake this will lead to customer delight and also create an online Exit Form for monitoring and analysis."/>
        <s v="Campus team can look into sharing evidence in a common drive so that in case of any glitches another team member can share during audits, especially external audits."/>
        <s v="Although leadership has identified multiple stakeholders, these could be documented to capture all relevant stakeholders and their needs and expectations. Leadership could also look into documenting the SWOT Analysis and challenges of the campus."/>
        <s v="In case of departure of any staff and joining of new a system of transition and knowledge transfer can be put in place."/>
        <s v="Operations can look into drills for other hazards too beyond their current list.e.g. Intruder, Biohazard etc., "/>
        <s v="Risk and opportunities can be identified for the admission process. In fact, for all processes it would be helpful for all functions to think of the possible risks at their job/ function/ process level and help mitigate those risks."/>
        <s v="The campus can look into listing down corporal punishment in the code of conduct shared with the staff. Also, a written undertaking on the same will help to safeguard the Management.&#10;"/>
        <s v="The Fire NOC for the campus stands expired as on the date of audit. Renewal for the same has been applied and awaited."/>
        <s v="Rubber mats can be placed in the electrical room for enhanced safety and reducing risks of shock and short-circuit."/>
        <s v="Principal may request for awareness training on special needs from India HQ or Global HQ, for admission counsellors to increase awareness of potential special needs of prospective students. Proactive provision of relevant training to all staff is a requir"/>
        <s v="Awareness training can be included in the schedule of the teachers too. Ability to identify the various special needs types and levels may help teachers (during classes) to identify and manage such needs and ensure all students get the attention and assis"/>
        <s v="Although the campus is well aware of the key stakeholders, the scope of interested parties can include community, society, media and even extend to the role of the school in the wider community and  state/nation."/>
        <s v="The needs and expectations of regulatory bodies could be systematically captured and documented."/>
        <s v="When feedback is given after observation of the teacher, a further evaluation (post implementation of any action plan to address the gap) may be conducted to ensure implementation of feedback is beneficial."/>
        <s v="Aptitude tests need to be conducted even for all new students enrolment, even those happening online. This will allow a baseline to be captured and allow teachers to manage the new students’ learning seamlessly."/>
        <s v="All new material especially that sourced online, such as videos or readymade lessons available online, could be downloaded and vetted by Principal/ HOD / Coordinator to prevent any issues. (Some other campuses discuss new online sourced material during th"/>
        <s v="Buddy system for new staff can be implemented during induction.&#10;"/>
        <s v="Checklist for quality of food safety, food tasting can be maintained once the school re-opens and starts operation."/>
        <s v="The process of disposal of expired medicines should be documented and the operations in charge should be made aware of the same."/>
        <s v="A systematic pest control mechanism can be implemented since the school has a garden and the staff are back to school."/>
        <s v="Each classrooms need to display Evacuation plan with routes"/>
        <s v="Signage near ramp needs to be displayed to caution children and prevent any accidents"/>
        <s v="Changes in ACP can be documented since the CBSE board has made changes to the curriculum to meet the challenges of the pandemic. This should be formally documented"/>
        <s v="Post admission follow up process can be put in place. Admissions call up newly admitted parents and enquire if they have settled in the school would increase customer delight and rapport with new parents (this can be done with a google form also with 5-6 "/>
        <s v="Lesson plans for Yoga, Art and Sports may also be prepared "/>
        <s v="Planned Monthly/Term-wise class observations can be scheduled in advance"/>
        <s v="Proxy report format can record the work done by proxy teachers"/>
        <s v="The school may consider all official communications through official channels only and keep WhatsApp only for reminders. Parents shouldn’t use WhatsApp for submitting his/her child's homework (young children's school assignment). "/>
        <s v="The school may consider restricting the library access to the online app (paid getepic.com) and in case it is general service to neighbourhood/community, this could be separated through guest accounts"/>
        <s v="The school may consider including subjective questions in online assessment for primary children (class 3 to 5), to develop their writing skills and avoid learning gaps"/>
        <s v="After conducting training effectiveness; action plan needs to be drawn to address gaps "/>
        <s v="All functions are required to perform and document their own Risks with controls measures as the current practice is not as per standard. This was highlighted at last year’s IA as an Observation and by the External Certifying agency for all functions at a"/>
        <s v="ISO Process and Standards Awareness was last conducted in January 2020, however 25 new staff joined in April. Quality department at geo can look into repeating the training for the new staff as this was an observation in previous Internal Audit which led "/>
        <s v="The Fire extinguisher tracker document can be comprehensive with details like expiry, last serviced date"/>
        <s v="The myGIIS app current version is not user friendly for proper uploading and management of data by all teachers."/>
        <s v="New employees are not aware of their work schedule as old staff left without Knowledge transfer and no standardized policy for tasks is in place ."/>
        <s v="Feedback form for new admissions is not in place."/>
        <s v="All documents do not have an approval signature so there is no process owner for accountability."/>
        <s v="There is no disclaimer or indemnity for all new hires as the current practice is an oral declaration only."/>
        <s v="Training Feedback analysis by HR for training needs and effectiveness is not in place."/>
        <s v="Lift maintenance tracker was not available."/>
        <s v="Even though Evacuation plans are displayed in corridors ,classroom do not have the plans on display for student awareness."/>
        <s v="There are multiple engagement activities done by Academics dept. However, these are not being captured or recorded."/>
        <s v="While the weekly work completion tracker is in place, individual teacher and section was not evident."/>
        <s v="Substitution Record is not capturing the actual work done."/>
        <s v="The Librarian can look into portals/apps for sharing online books and track student progress on reading skills"/>
        <s v="Deleted programs in the lesson plans (either through Accreditation Board instruction or school policy), the reason for deletion is not captured in the document."/>
        <s v="The annual calendar does not a disclaimer at the bottom (subject to change/tentative) to ensure that the document remains valid despite any changes."/>
        <s v="Standard template/ format should be followed (School name, logo, header footer)"/>
        <s v="Minutes of Meetings not captured for modifications and changes to ACP"/>
        <s v="For official communication, the provided platform- channel (myGIIS or any other as specified by leadership) to be used"/>
        <s v="Action Plans for Weakness, Threat and opportunities arising out of SWOT Analysis not evident."/>
        <s v="Risk register at department level to ensure specific risks are identified. HIRA document was referred to. For eg: Entry of Visitors"/>
        <s v="A process or mechanism to be put in place to update the parent profile in MyGIIS and changes if any."/>
        <s v="Mechanism for capturing training effectiveness for evaluation and analysis are not evident"/>
        <s v="Safety Checklist is not maintained."/>
        <s v="Certificate for staff trained in Firefighting and first aid are not maintained"/>
        <s v="Admissions can look into initiating a feedback system after on boarding of new intakes. Post admission follow-up process can be put in place."/>
        <s v="Background verification for new recruits for admin done by third party can be extended for new recruits for academics too."/>
        <s v="Welcome mail sent by a class teacher when a new student joins midyear with all relevant information (eg. link to student handbook etc.) helps a new parent feel welcome."/>
        <s v="CAR (Corrective Action Report) can be maintained as a tracker to track all complaints received to ensure that actions have been taken for matters where tickets have not been raised on Helpdesk as parents use various means of communication."/>
        <s v="Internal &amp; External issues affecting the organization could be bifurcated."/>
        <s v="Database of relief teachers can be maintained"/>
        <s v="Classification of Incidents can be looked into."/>
        <s v="Students can be included in Committee (like Canteen and Safety)"/>
        <s v="Copies of vendor evaluation to be maintained"/>
        <s v="Expired medicines which are procured by school are being disposed of in the bin. This could be potentially hazardous and it is better to handover expired medicines to any medical facilities for proper disposal"/>
        <s v="Ensure trained personnel available in emergency situations through First aid training for teachers and staff arranged on an annual / regular basis"/>
        <s v="Campus may look into communicating locations of the first aid kit to all staff and teachers so that in case of emergency staff are aware of first-aid box location"/>
        <s v="Medical information such as allergies could not be available for emergencies to the sickbay/class teachers. Information not collected from parents during admission process itself, no disclaimer either"/>
        <s v="While there is a food committee there is no system of daily food tasting/checking before serving to students. The same can be initiated to ensure consistency in food quality"/>
        <s v="Extending training in the use of fire extinguishers to students of senior classes to ensure availability of more trained people to support in case of emergencies"/>
        <s v="No documentation available with the admission team on the number of students allowed in the class to maintain teacher-student ratio."/>
        <s v="No process for the nurse to communicate to the respective teacher in case the student has frequent visits to the sick bay to understand the root cause of the visits."/>
        <s v="SWOT / risk and opportunity not done at departmental level"/>
        <s v="Risk register can also be maintained for transport process"/>
        <s v="In the SWOT Analysis document, proper categorization and elaboration for some of points mentioned is required; e.g. for some of the threats mentioned - clarity of HR policies, lengthy recruitment process"/>
        <s v="Alumni (former students) are not included in Needs &amp; Expectations of Interested Parties"/>
        <s v="Welcome Mail for New employees joining KL Campus could be initiated for effective communication, orientation and operation. Current practise is that a new employee is taken on campus round on day of joining"/>
        <s v="System for taking feedback from new joinee after induction procedures are completed could be looked into. E.g. HR could look into taking feedback from new joinees after 30 days of onboarding so that any further doubts / queries that they may have can be a"/>
        <s v="Undertaking records for low performers at time of admission and follow up post school exams could be maintained. This will ensure that the child is aligned with the school system, practices and cohort."/>
        <s v="Though there are several locations for where Evacuation routes are displayed, this was not evident in all classrooms. Since students would spend majority of time in classrooms, a visual reminder would be helpful"/>
        <s v="A comprehensive document on details of Fire extinguishers with their types, expiry dates and other relevant information can be maintained for overall monitoring"/>
        <s v="The stationery stock register can include the minimum and maximum order quantity for better tracking and monitoring&#10;"/>
        <s v="The house keeping/ cleaning staff may be given  a ID card either from OWIS or the vendor can provide an ID card for identification and  enhanced security (though they wear the uniforms provided by the vendor)"/>
        <s v="Additional Needs Process Flowchart was implemented. However, learning support flow chart needs to be modified to address a few redundancies in the flowchart and need to add the steps after review to include “further assessment” as well as parental consent"/>
        <s v="Proxy report format can record the work done by proxy teachers."/>
        <s v="Although the OWIS graduate number (IBDP) is very low, they could still be asked to do a quick survey to capture their learning journey with OWIS and their experiences during their time at the school (for example, preparing them for university applications"/>
        <s v="Post-training effectiveness survey could be conducted to capture whether the training has&#10; been useful and action plan may then be drawn up to address any gaps that may be found&#10; "/>
        <s v="A GPS tracking system can be put in place for buses to better monitor location of students and enhance the safety aspect for students. Although Singapore is a safe country, this may still be helpful."/>
        <s v="Campus Team can look into introducing programs specifically for staff emotional wellbeing as the current program centres on students only. Extending this initiative will bring all round benefits."/>
        <s v="Nurse can look into initiating a regular basic check for nails, sight, hair and teeth. This will help the campus to monitor students proactively and aid in prevention."/>
        <s v="Admissions dept. can maintain a copy of all relevant reports for EC related to their students (in softcopy), such as any special requests or observations from Admissions team at PG. This will allow for quick turnaround as info will be available at campus "/>
        <s v="The Librarian may look into an e- library platform that will make books available to students after school hours too."/>
        <s v="Academics can look into documenting follow-up observations (if any) done for teachers as evidence. This would allow records to be maintained for future reference and performance management."/>
        <s v="PROMISE V2 of Hadapsar Campus for September 2021 sighted. The field for Campus name, Geo Name was blank and Employee engagement data was 0. A complete report needs to be maintained."/>
        <s v="In MRM report, audit findings were not shown in terms of status. As per Clause 9.3.2 a) of ISO 9001:2015, the status of actions from previous management reviews should be included and status recorded. This can be done along with no. of observations/OFIs, "/>
        <s v="Even though ISO awareness training evidence available, campus-wise annual training planner was not evident"/>
        <s v="ACT NOW document can have additional data on action taken and follow up on OFIs by India GCEE team. Date of getting OFI report from external body can also be mentioned in the document."/>
        <s v="All documents pertaining to India GCEE team could be shared on a drive for ease of access during audit as the current practice of retrieval from mail takes time and may result in loss of data."/>
        <s v="No documented evidence of IMS awareness conducted for entire team was found. (The last session as seen in records was in June 2019.) With large number of new joiners after the last awareness session, it would be beneficial to have a session once in a year"/>
        <s v="No documented information on last management review meeting for Noida campus was shared during the audit and hence not sure whether MRM has happened, and the actions taken to close the previous IMS audit findings and other improvement actions has been car"/>
        <s v="The process of moderation of answer scripts after exams was not shown. Thus, it was not clear how an unbiased evaluation is being ensured. Also, this is a procedural requirement as per myGIIS school policies. (GIIS-IMS-ACA-PM05-clause 4.2.3(b)"/>
        <s v="Documented information regarding objectives set for academics and other not evident in documents&#10;shared. Hence it is unclear how the organization meets the objectives needed for relevant academic functions"/>
        <s v="Documented information of training records or database of internal training conducted by Noida campus coordinators / principal not evident. A training tracker at campus level could be looked at to get a complete picture of all the training in the school."/>
        <s v="During the audit the auditee was not able to explain about the risks identified by the department though the document in paper was shared to auditors. Risks and opportunities may be identified and addressed by each department/function and be conscious of "/>
        <s v="Documented Corrective Action Report/ closure reports of findings of previous internal audit not found during the audit. In the absence of the same it is unclear how the management has addressed the finding and done improvements on the system."/>
        <s v="Copy of Vendor contracts as well as copies of consolidated insurance policies (various insurances) may be consolidated in a Master document &amp; maintained to track contract expiry dates to avoid risk of expired records."/>
        <s v="Fixed asset list not maintained by Operation department of the school. Since repairs and maintenance are done on campus, list may help campus to manage associated risk."/>
        <s v="Report of maintenance of fire extinguishers not evident. Thus, in case of emergency this may pose a OH&amp;S risk with more than 1000 students in campus."/>
        <s v="Valid school nurse license is not maintained on file. 11 (The one shown was expired. The school should ensure that the resource person is a licensed one."/>
        <s v="Detailed SOPs for an emergency medical situation may be maintained by school nurse including process to address in case of student medical accidents, immediate hospital list, immediate doctors contact numbers etc. to avoid delay during an emergency."/>
        <s v="Updated the medical room documents like replenishment and disposal of expired medicines was absent. This may pose a medical health hazard if expired medicines are inadvertently administered."/>
        <s v="List of students with known allergies was absent. This will create safety risk with such a large number of student school. It could be made available to the Nurse to prevent any untoward incident."/>
        <s v="Policy/procedure being followed re: non-disclosure of employee details undertaken by school was uncertain. With increasing personal data protection regulation coming into force, it may help if campus can put in place actions to pre-empt data leaks."/>
        <s v="A structured post admissions follow-up process (call/ mail/ google form) initiated by the admission department was not evident. Having such as process may capture feedback from new students/families to enhance customer relationship from sales perspective "/>
        <s v="Lack of structured organization documents saving observed which caused time-delays in audit. Support and practice may bring more awareness and efficient use of audit time for both auditees and auditors."/>
        <s v="Currently some of the documentation n Operations department is still in hardcopy. As the school presence grows, it may be more efficient to have all forms, documents and records online."/>
        <s v="The current process of reference checks could be enhanced to include background checks for the employees since we are a school and work with children from a very young age."/>
        <s v="Training in Risk-based thinking could be arranged for Head Office staff to enable risk assessment for their own functions as well as for all the campuses under their care. Function-wise risk may differ, and once trained, process owners may use these tools"/>
        <s v="Although leadership are well aware and up-to-date, awareness of the IMS processes uploaded in myGIIS could be increased for all employees. Staff could be encouraged to refer to their own processes uploaded in myGIIS under Policy tab to be familiar with th"/>
        <s v="Fire extinguisher should be available either inside or nearby the science labs"/>
        <s v="All potentially hazardous materials should be kept under lock and key with proper access control"/>
        <s v="Operation team should have a copy of lift servicing records and certificates even if the school does not own the premises"/>
        <s v="A record of number of Fire Extinguishers and their locations along with expiry dates should be available with the operations department in addition to the location map currently available"/>
        <s v="All external vendors/ visitors need to be provided with a temporary visitor pass or ID to safeguard children"/>
        <s v="Excel record keeping is comprehensive however, school could consider making the status of action taken clear e.g., Workplace inspection record, fire extinguisher report"/>
        <s v="Nurse should have a proper record of allergy medication, expiry of medication and allergy reaction. Also the sickbay record can include the actions taken by the nurse for any incidents reported"/>
        <s v="The Feedback Helpdesk team can look into maintaining a tracker for the tickets not closed within 2 working days (which is the TAT for the campus) to add to customer delight'"/>
        <s v="Current practice of resolution of Helpdesk tickets does not involve communicating to the Helpdesk in-charge. There seems to be a gap existing in inter-departmental communication which may result in gaps or delays in resolving or communicating resolution t"/>
        <s v="Admission team may look at contacting parents for any ratings below an acceptable limit within a specified time limit (for e.g., 3 where there is a need for improvement)"/>
        <s v="All documents that require a signature must be completed with a signature as part of the Standard to ensure that the approver/in charge is fully aware of the document. e.g., Teacher recruitment and performance monitoring (sample of new teacher orientation"/>
        <s v="Comprehensive document is made for Needs &amp; Expectations of Interested Parties, however it can include alumni (former students) also in it."/>
        <s v="Although the auditee was able to explain the process of Key back-up system, it’s process could be set further &amp; documented for retaining the process knowledge at campus level."/>
        <s v="CCTV cameras are installed in the campus, however a summary report in spreadsheet of total nos. of cameras available in the campus could be made that will help to know how many are available now with us"/>
        <s v="Campus team can look into sharing evidence on a common drive so that in case of any glitches another team member can share during audits, especially external audits."/>
        <s v="A feedback system could be initiated post campus tour / inquiry that will further help increasing their parent satisfaction and ultimately engagement"/>
        <s v="Rubber Mat to be placed near electric panel so as to minimize health &amp; safety risks"/>
        <s v="Although a training tracker is maintained &amp; is very well maintained, analysis of the trainings could be done so as to gain actionable insights into areas of improvement"/>
        <s v="Daily Work Performa Sheet is not maintained for Secondary Segment staff although it’s available for Primary Segment"/>
        <s v="Alumni could be added as an interested party in needs &amp; expectations"/>
        <s v="Although Training function maintains a comprehensive training tracker year-wise that captures attendance, feedback, effectiveness, etc…a 1 page, summary, at a glance report could be made that will provide an overview of all the training that have taken pl"/>
        <s v="Current practice for Risk Assessment is done by Leadership however departments may be aware of additional risks specific to their function but might be overlooked during a centralized assessment. Each department can&#10;do their own RA and document the same"/>
        <s v="Safety risk related to Teaching aids and toys provided to children (e.g. GMP) may be identified. This may include REACH certification."/>
        <s v="Inventory Management Software is under development, as reported by auditee. However, no other site mentioned about it."/>
        <s v="PASS (Person Aptitude to Study &amp; School) may be analyzed for potential bullies"/>
        <s v="In purchase department during 3 quote comparison, A life cycle cost may be considered instead of quoted price (especially for Capital Expenditure items)"/>
        <s v="The Vendor satisfaction survey may be carried out with set targets."/>
        <s v="CPD (Continuous Proficiency Development) may be considered for Staff Nurse for up-dation / refreshing of knowledge."/>
        <s v="A whistle blower system may be considered for identification of bullying in school, rather than depending on observation by the class teachers."/>
        <s v="Minimum inventory levels may be defined for stocks especially medicines and accessories."/>
        <s v="Staircases on emergency exits may have nets on the railings (similar to normal staircases)"/>
        <s v="Fire Extinguishers placement may be based on Fire load e.g., FE is not near the store where flammable material is stored (books, notebooks, uniforms)."/>
        <s v="The school has different types of FE – DCP, CO2 etc. The placement should be planned depending on type of fire e.g., CO2 near Electrical room / IT room / Chemical lab."/>
        <s v="Pressure test for Firefighting systems and its Log may be maintained"/>
        <s v="Risk in conducting Mock drill and other testing of emergencies may also be considered"/>
        <s v="A workflow kind of arrangement may be considered for admin processes"/>
        <s v="Ergonomics and Emotional intelligence trainings may be considered for the staff"/>
        <s v="CCTV with emotional intelligence may be considered in some locations"/>
        <s v="Part Automation of process for Admission may be considered"/>
        <s v="Statistical tools may be used to identify the standard deviation in processes and consider this data for process improvements"/>
        <s v="More Training to be imparted to the New Recruits, E.g., Library Executive awareness of E-Books."/>
        <s v="E-Books Access to Students."/>
        <s v="Earth Resistance Insulating Mat found torn below Electrical Panel"/>
        <s v="Medicines to Students without the advice of doctor may be refrained."/>
        <s v="Apart from Fire Drills, Medical Emergency, Electrical Shock, Natural Calamities (Earth quake, Floods) also to be conducted Periodically."/>
        <s v="Employee Attrition rate during 2020 was 16% and 2021 was 17%, to identify the Risks of Trained Employees Leaving the School &amp; Mitigation Plans."/>
        <s v="Admissions dept. could look into how to monitor the student database for any change of residency or visa status post admission in cases of changes in student/parents details and/or status."/>
        <s v="ISO standards awareness training can be conducted to increase awareness as it was last conducted in 2017"/>
        <s v="Although Mock Drills are happening regularly &amp; Improvement Actions being identified, it was observed while checking the Mock Drill Report that the evacuation time is increasing as compared to the previous report"/>
        <s v="Awareness Training on ISO was last conducted in 2020 (for selected staff) and in 2019 for all staff. Risk Assessment can form part of the training for deployment within all departments"/>
        <s v="Document with details of fire extinguishers with expiry date and location can be maintained"/>
        <s v="The departments can look into maintaining a risk register for their own processes. Each department can discuss the risk in their own processes and action plans during departmental meetings and can record the same."/>
        <s v="The Operations team can look into adding all documents to the drive for the Internal Audit (scanned copies of physical documents)"/>
        <s v="The Risk Register was reviewed last year. Team shall look at reviewing the document periodically. The dates can be changed according to the review date since the document shows old dates"/>
        <s v="The Proxy Management system can be looked into for enhancement and clear communication and data retrieval"/>
        <s v="The PV2 document held within the Quality department can be the latest one with final scores"/>
        <s v="The HR department can look into having a tracker for recording referral calls with the feedback received for monitoring and documentation"/>
        <s v="The HR can look into having evidences for the current year (old evidences of 2018 can be updated with the new ones) for the audit"/>
        <s v="The HR can look into having updated copies of all Employee related documents (academic/non-academic) with them (E.g. Teacher handbook)"/>
        <s v="The teacher hand book which is shared to all the academic staff through the coordinator has the grievance policy. The campus can look into sharing these general policies and details to all non-academic staff too."/>
        <s v="The Operations can have a tracker for all the maintenance contracts specifying the periodicity, dates, completion status will help the team for better monitoring the activities"/>
        <s v="Regular CPR awareness training should be conducted by Campus. After 2019, there has&#10;been no safety awareness training conducted. This is a requirement of the ISO standard"/>
        <s v="Review of HIRA document needs to be planned by the campus to assess risk rating for all the campus activities."/>
        <s v="Signing off / Approval signature of relevant approver in student’s Long Leave Applications form is missing. However, since approval comes from HQ via email, the relevant correspondence between HQ finance &amp; EC staff needs to be documented to close the loop"/>
        <s v="Parent communication with teachers and/or staff should have closed loop either in&#10;myGIIS and/or email. This may ensure closure of all issues leading to improved satisfaction of stakeholders."/>
        <s v="Broken climbing rope and loosen screws of the equipment observed at Primary&#10;playground area. Regular checks of playground area could be conducted for safety and to minimize potential risk of injury.Broken climbing rope and loosen screws of the equipment o"/>
        <s v="Monitoring and checking of school canteen of food hygiene in handling as well as storing&#10;foods such as frozen food. EC Operation incharge to have keys to all rooms including to canteen kitchen"/>
        <s v="Fixed Asset Register should indicate whether CCTV camera is operational or under&#10;maintenance. One CCTV was not working during the audit and no record of servicing available"/>
        <s v="Risk and Opportunity document can capture various other risks arising from&#10;neighborhood. This may help the campus to identify risks from/ to the community. Additionally, colour coding could be used to classify different types of risks as (high, medium, lo"/>
        <s v="Impact of risks arising from children with special needs can be added to risk register of academics’ department."/>
        <s v="School can look into adding additional language books as reference (perhaps in the Library) for second language students who have opted for Mandarin or Tamil language"/>
        <s v="To track inventory more effectively Inventory register can include columns like date of issue, date of receipts and remarks for various assets in the campus"/>
        <s v="Though the school reports ASAS average score for the campus, IBPYP segment is not considered while computing ASAS. This may impact the accuracy of the score"/>
        <s v="Librarian to work with the management of the campus to take steps in solving how to&#10;disposal of unused books. Currently unused books were kept in boxes at the library which may impact space usage and be a potential hazard"/>
        <s v="Additional Apps for Hindi and Mandarin in IBPYP curriculum could be considered. Access to additional Apps may enable students to practice relevant aspects (such as listening and pronunciation) wherever they may be, thus enhancing learning outcomes"/>
        <s v="Notebook moderation should not only indicate the signature, but also indicate&#10;name of HOD/COD near his/her signature. This may assist to track the moderation and identify person in-charge if required for future review"/>
        <s v="Induction Process for new teachers includes slides on Safety and legal compliance. However, considering PDPA requirements in Singapore staff needs to be made aware about Data protection"/>
        <s v="Regular CPR and first aid awareness training should be conducted by Campus. After 2019, there has been no safety awareness training conducted"/>
        <s v="Awareness Training in Risk-based thinking could be arranged for staff to enable risk assessment for their own functions and a consolidated risk register including various risks (like natural calamities) capturing risks of all departments and the actions t"/>
        <s v="Timely communication to be ensured to all departments about Fire drill video training and First Aid locations"/>
        <s v="An awareness training programme can be conducted for Admission counsellors to recognize and understand the behavioural patterns of students at the time of admission"/>
        <s v="Communication from nurse to parents should be documented. Documented communication will assist other nurse/staff during the emergency if the nurse in-charge is out of duty"/>
        <s v="Expired medication was shown in the evidence. However, no communication was recorded in the sample document."/>
        <s v="No access to view TNI data after data entry. Evidence has shown a requestor emailed to HR for a training, but no available report could be generated once data entry has been successfully submitted. This may impact in data capture and accuracy"/>
        <s v="School bus safety assessment form should have transport coordinator signature after checking has been done. Evidence hard copies shown from January to mid-August 2022 were without signature. This may make it difficult to know what was checked or not"/>
        <s v="Although there is a railing on the right side of the staircase, a similar railing on the left side is required to minimize the risk of injury or falling down for students. During assembly /dispersal emergency evacuations, the absence of railing on both si"/>
        <s v="Fire Extinguisher placement location should be such that in case of an emergency (e.g. In the basement store room, with the presence of flammable material (books, etc.) staff may not have time to exit the room to get the fire extinguisher located outside"/>
        <s v="An Emergency Preparedness Plan is required in the Canteen for easy reference of students and staff present there, in case of an emergency"/>
        <s v="CCTV to be installed for Store Room in Basement for safety &amp; security purposes"/>
        <s v="Flammable Sanitizers in Store Room to be placed separately under lock and key to minimize OH&amp;S risks"/>
        <s v="A single Master Plan showing where all the Fire Extinguishers are installed on campus may help Operations with identification and traceability"/>
        <s v="Although Emergency Evacuation Plans (EEP) are displayed throughout the campus with the exit route marked clearly, the Assembly Point could also be marked to make it easy even for newcomers to know where to assemble in case of an emergency"/>
        <s v="In a few places, discarded/broken furniture has been kept (e.g. gymnasium/skating basement). This could pose a hazard once school starts"/>
        <s v="Fire Extinguishers in Reception to be wall-mounted for easy access and reduce risk of injury for personnel."/>
        <s v="Occupational Health, Safety &amp; Security Policy Printout required in A3 Form to increase visibility"/>
        <s v="Risk &amp; Opportunities Document is not evident for the Admissions function. Maintaining this will help the function to be aware of the risks associated with their function and preventive actions to be taken"/>
        <s v="Medical Request Form could have the date mentioned for ease in tracking"/>
        <s v="Updated student medical records annual/bi-annually) to be maintained with access control. This may help prevent incidents of incorrect help during medical emergencies due to a lack of information. E.g. specific assistance that a student may require"/>
        <s v="Although a procedure for induction completion timeline could be seen for Noida Campus for newly joined employees which are a maximum of 7 days from DOJ, a report is required to be maintained for AY 22-23 that shows adherence to the procedure. Monitoring t"/>
        <s v="Actions taken should be updated for all of the feedback points that will ensure greater parent &amp; student satisfaction for GIIS Noida Campus. For example, the PTM Feedback Responses Spreadsheet Document for the period 9th May’22 to 14th May’22 for Grade 5."/>
        <s v="The book reading history (book issue record) could be maintained with previous years’ details too which will show whether there is an increase in the number of students opting to read books and make optimum utilization of the library’s facilities. Current"/>
        <s v="All policies of Harrods are scheduled to be reviewed in the current academic year. This may also be shared with staff at Head Office for better communication and understanding"/>
        <s v="A grievance policy for staff could be formulated and shared with all staff. This will help staff correctly identify the issues faced and seek appropriate response and assistance "/>
        <s v="A Training needs analysis based on the response from the employee / staff survey can be created for continuous improvement"/>
        <s v="Fixed asset Inventory list needs to be updated by Operations department of the school. Since repairs and maintenance are done on campus, such a list may help individual campuses manage assets at their location."/>
        <s v="A comprehensive document showing details of Fire extinguishers, their types, expiry dates and other relevant information can be maintained for overall monitoring at both Head Office and campus level"/>
        <s v="A vendor evaluation analysis could be put in place for better understanding of the needs and requirements of vendors as well as their performance for information and future reference"/>
        <s v="The Electric Room can be enhanced for safety by placing rubber mats"/>
        <s v="A monitoring system of parent profile updating can be introduced to ensure all details are up to date to enable speedy contact during emergencies. Periodic reminders could be sent to seek updated information from current parents"/>
        <s v="The Fire drill process document needs to be updated for the current process"/>
        <s v="The team can look into having an Emergency Response Plan which includes multiple emergencies. As of now, only emergency due to fire is being tracked and monitored"/>
        <s v="A structured post admissions follow-up process (call/ mail/ google form) could be initiated by the admission department to capture feedback from new students/families and enhance the process towards improved parent satisfaction"/>
        <s v="Post-training effectiveness survey could be conducted to capture whether the training has been useful and action plan may then be drawn up to address any gaps that may be found"/>
        <s v="The feedback manager can look into having a follow-up system on complaints for which actions cannot be taken on immediate basis and which may require time, capital and/or further escalation to management"/>
        <s v="Several infrastructure issues, unsafe acts &amp; unsafe conditions were observed, noted and have been highlighted in a separate Safety Audit Report. If not addressed and remedied urgently, this may impact multiple areas of stakeholder satisfaction and pose a "/>
        <s v="It was observed that current responsibility is unclear for some functions (Uniform, Bookshop, &amp; Admissions). There seems to be a plan for transfer of roles, responsibilities and authority. Operations stated that responsibility for Uniform and Bookshop was"/>
        <s v="In Admissions dept., the final sign-off for cases where the parent is asking for a higher grade, the academic team (subject matter experts) could be the final authority. This may ensure future disputes and dissatisfaction during higher grades/ critical ye"/>
        <s v="The myGIIS portal did not have the Student Handbook uploaded. The following message was found at the link “No Data Found”. This may impact satisfaction due to disputes on behaviour and other issues"/>
        <s v="Documented plan for several functions &amp; overall plan for future of school, not in evidence. The methods for monitoring, measurement, analysis and evaluation of academic plans need to be systematically planned and executed according to plan to ensure susta"/>
        <s v="Information gathered on immunisation, allergies &amp; students’ other medical records to be updated in myGIIS, where the Nurse can access them when dealing with students' health issues when they visit Sick Bay"/>
        <s v="Formalised SWOT or other tools is required to be able to capture issues affecting school, plan to mitigate and overcome the identified issues. This may help set the Context, identify Needs and Expectations of Interested parties and lead to improvement in "/>
        <s v="The preventive, corrective and support measures include counselling for which no supportive documentation/records were available"/>
        <s v="Safety committee in place. However, communication and information to members within the team was missing"/>
        <s v="Principal’s observation – Documented information not available. A formal PDCA cycle to be followed and captured into the performance monitoring system"/>
        <s v="Manual data entry of marks done for SIP &amp; used for discussion in PTM. This may lead to errors in data. 7S is currently not being used for this aspect"/>
        <s v="The Helpdesk system not used effectively. The staff needs to be trained to manage stakeholder satisfaction and timely response. Some ambiguity observed regarding the use of the Helpdesk system"/>
        <s v="Documentation for admissions department to be followed as per the process manual"/>
        <s v="The school assets (all assets) need to be physically verified and the records need to be updated at least once a year. IT Asset register has not been updated from 2020 and it doesn't have details of assets issued to staff/teachers"/>
        <s v="Student details bus-wise to be held with Operations Department as well as vendor. Emergency numbers (Police / Fire) need to be updated and displayed in all buses"/>
        <s v="APA certificate (Fire Extinguisher) has expired (dated September 2020)"/>
        <s v="AKINA TPM Trading certificate of BOMBA Registration has expired (June 2022)"/>
        <s v="Water Tank Cleaning and water quality checking not in place for the campus. Over time, dirt, dust, debris, mould and harmful bacteria may build up leading to health issues"/>
        <s v="Water cooler filter maintenance and cleaning records not in evidence. This combined with absence of water tank testing may pose a serious health hazard"/>
        <s v="The Elevator licence displayed in the elevator has expired. Elevator needs to be checked by authorised vendor and current certificate displayed"/>
        <s v="No rubber mats in the electrical room. Additionally flammable material such as mattress, wooden door found dumped in the electrical room"/>
        <s v="No fire extinguisher in the uniform shop. With flammable material, this could mean increased risk to all concerned, in case of fire"/>
        <s v="Old floor plans are being used in the Emergency Evacuation Plan displayed. This may lead to confusion in an emergency evacuation situation"/>
        <s v="Large bricks observed being used as door stoppers in several toilets. This could pose a risk for students in case of mischief since students cannot be supervised 100% of the time"/>
        <s v="The toilets are not clean and in poor condition overall. This may lead to adverse impact on student health and hygiene as well as overall satisfaction"/>
        <s v="Student strength in GMP segment has shrunk which may also be pandemic related. Current student strength is 64 (K1 &amp; K2 together). A focused local effort may help to contribute towards the sustainability and long-term survival of the school"/>
        <s v="Since student strength is stagnant, Principal could attend all exit interview, track &amp; record them to capture reasons. There were conflicting statements given on this matter. Also no evidence (dates / times) for all exit interviews was available"/>
        <s v="A child safety and protection policy can be drawn based on the GSF group level policy. This may mitigate risks to stakeholders and reassure parents"/>
        <s v="All processes to have a closed loop. E.g., when showing process flow of teacher observations, it is necessary to close the loop by informing teacher of findings, monitoring again &amp; documenting closure once matter is resolved. Alternately, steps can be sho"/>
        <s v="It is advisable to get home country documents (collected during admissions) translated to English to allow checking of validity and other details"/>
        <s v="Reminder can be sent to parents for updating of students profile to make sure all information is current"/>
        <s v="List of exiting students may be shared weekly by the admissions department, with to the librarian and other relevant staff. This will enable collection of library books and other school property. It was observed that books had gone missing in the past whi"/>
        <s v="Consolidated tracker could be maintained for all new recruits when HR calls to check references"/>
        <s v="Eyesight check of drivers could be done by transport vendor to ensure safety of children in the school bus. Additionally uniform for drivers could be considered to ensure only approved drivers operate the buses"/>
        <s v="Bus vendors and housekeeping staff can be trained for ISO Awareness, Fire Drills and First Aid"/>
        <s v="The Incident Report could be enhanced to capture action plans. This would help in preventing recurrence"/>
        <s v="The Fire hose reels were checked by the vendor and some replacements suggested in June 2022. However, these were still not carried out"/>
        <s v="The Leadership can look into documenting the Risks and Opportunities for all departments "/>
        <s v="During the physical site visit, it was noticed that the disinfectant spray was kept unattended in the canteen area. Though there was a symbol indicating that it was not drinking water, the container looked exactly like a water dispenser refill bottle. Thi"/>
        <s v="HR may look into including Health and safety as well as PDPA aspects in their training"/>
        <s v="HR may look into documenting internal and external trainings of both academic and non-academic staff"/>
        <s v="The overall training plan for non-academic staff was not evident during the audit"/>
        <s v="No evidence on IT Asset inventory shown during audit "/>
        <s v="The academic team can look into framing rules/policies for textbooks and reference books and communicating the same to students and parents"/>
        <s v="The Leadership can look into revising the processes based on the current update for e.g., academic policies"/>
        <s v="Emergency Response plan can include lightning and this to be included in the current plan"/>
        <s v="Certificate of fitness for electrical installation has expired and needs to be replaced"/>
        <s v="Fire drill had not been conducted post easing of Covid restrictions. No plan evident. The next Fire Drill to be planned at the earliest"/>
        <s v="Operations department can look into having an awareness on First Aid to all academic and non-academic staff"/>
        <s v="The clause 8.3 may be more elaborated in the documentation. The SIPOC for course development may be rewritten in lines of the ISO clause"/>
        <s v="Infrastructure risk w.r.t. safety may be considered"/>
        <s v="Complaints / feedback process may address issues which have been closed without resolution"/>
        <s v="Purchase invoice / RFQ may detail the exact specification of material required"/>
        <s v="Approved Vendor list may be developed item wise to ensure a minimum of 3 vendors for each material"/>
        <s v="A central store may be developed instead of campus wise. This shall reduce the total inventory"/>
        <s v="Re-order level for each item may be developed considering the consumption pattern and delivery period"/>
        <s v="Petty cash purchases may be analysed for trend"/>
        <s v="Preventive maintenance schedule &amp; checklist may be developed"/>
        <s v="Business risk analysis may include competition and recruitment of child offenders"/>
        <s v="Recruitment plan for the year may also specify target date"/>
        <s v="The clause 8.3 may be more elaborated in the documentation for development. The Course design &amp; content development may be rewritten in lines of the ISO clause."/>
        <s v="Chinese mathematics, use of abacus etc. may be considered as additional training in bilingual program. Vedic mathematics may also be considered as alternate."/>
        <s v="Complaints / feedback process may also address issues raised by internal stakeholders (where HR &amp; academic coordinators are responsible for response &amp; resolution)."/>
        <s v="Nanyang campus may not accept children with physical disabilities, due to its infrastructure. However, Suntec campus may consider developing systems for such children."/>
        <s v="Approved Vendor list may be developed item wise to ensure a minimum of 3 vendors for each material."/>
        <s v="Maintenance checklist may include building stability checks, lightening arrestor, earthing pits etc. (though not a legal requirement)"/>
        <s v="Electric sockets in the class room may be plugged or covered."/>
        <s v="Canteen hygiene checklist may be developed in line with FSSC standard (instead of generic checklist)"/>
        <s v="Fire load analysis may be carried out for placement of fire extinguishers (number &amp; type)."/>
        <s v="Evidence of knowledge and awareness training of ISO requirements and PDCA aspects was not demonstrated during the audit of IBPYP coordinator. In the absence of the same it may be unclear if all aspects of PYP curriculum are delivered and deployed in the d"/>
        <s v="Documentary evidence of processes in place as per myGIIS IMS policies 1-7 not seen in an organised manner. In the absence of the same it cannot be ascertained if the processes are well deployed across the curriculum"/>
        <s v="Evidence of Substitute teacher records not found-. In the absence of the same, it is not sure to ascertain if all classes have been substituted in the case of teacher becomes absent on any particular day"/>
        <s v="Evidence of First aid training as well as response to accidents and incidents given to all teachers not seen for 2022. In the absence of the same teachers will not be able to respond and react to first aid situations outside school premises or inside the "/>
        <s v="The process of collecting and sharing health records of newly admitted students including allergy records was not evident during the audit. In the absence of the same it cannot be ensured if all the information are shared to relevant campus nurses as well"/>
        <s v="No documents seen or no evidence seen for process or practice related to emergency response process in case of situations happening during ECA/ CCA / park time outside the school. In the absence of the same the teachers, support staff, external contract t"/>
        <s v="Evidence of emergency training for substitute teachers not seen. In the absence of the same, the&#10;substitute teachers will not have an idea of how to respond to emergency situations"/>
        <s v="No evidence of cleaning reports of washroom cleaning with time stamps seen. In the absence of the same it cannot be ensured that timely cleaning is conducted"/>
        <s v="Evidence of records of asset stock maintenance not seen for 2022. In the absence of the same it is not sure to ascertain if all assets are managed, safeguarded and maintained by the school"/>
        <s v="Documented evidence of Occupational Health and Safety Induction conducted not seen for&#10;new employee induction. In the absence of the evidence, it cannot be concluded that the mandatory safety induction for employees have been completed"/>
        <s v="Documented evidence of the employee induction records done by curriculum coordinator&#10;may be maintained by HR. This will help HR in charge to see the completeness of induction and track if all necessary induction is complete or not or not especially when t"/>
        <s v="Job Description &amp; Key Result Area for Business Development function was not available"/>
        <s v="Sighted the joining records of Admission Counsellor and the French Teacher. They have access to myGIIS. However, could not verify details of their Induction Modules / PPT’s completion on Teamie &amp; also of OHSAS standards Induction PPT"/>
        <s v="Action plans for low-rated parameters for improvements needs to be made for PSAT 2 Report for the Campus that was shared on 11th Jan’23"/>
        <s v="Random breath tests are conducted on bus drivers to assess alcohol consumption, but no records or documentation is being maintained."/>
        <s v="During Campus Inspection Round on 03-Feb, found secondary grade children playing in the swing in the playground meant for pre-primary kids. No teachers were seen with the students. This could pose a risk in case the students have an injury or accident (ma"/>
        <s v="Out of total 168 cameras installed on campus, 15 are not working"/>
        <s v="First Aid Box was not labelled"/>
        <s v="List of Trained First Aiders for the Campus to be made &amp; displayed in the Infirmary and in other prominent places on the campus so that in case of an emergency they can be reached out for assistance."/>
        <s v="Internal Campus staff members’ contact details / Internal Rescue Team Details e.g. Principal, VP, Admin Manager, etc. not mentioned in the Emergency Contact Details List"/>
        <s v="Bus Attendants were found to be not trained on Emergency Evacuation Preparedness, for example, how to open the bus emergency exit door."/>
        <s v="A list of trained firefighters could be made &amp; displayed prominently in the campus."/>
        <s v="First Aid Box for Bus Route No. IP3 &amp; Fire Extinguisher for GR2 were kept in inaccessible locations. This could pose a risk in looking for them in times of emergency"/>
        <s v="The agreement between GIIS and Cafe Coffee Day was not available with the operations Team."/>
        <s v="Post Course Effectiveness / Evaluation Results could be done for First Aid Training &amp; for CPR Trainings that will help in gauging the implementation by the participants of the knowledge gained by attending the training programme"/>
        <s v="Staff Utilization Data Record is not updated"/>
        <s v="The risks and opportunities document can be updated with the inclusion of new curriculum (IBDP) at the campus"/>
        <s v="The risks and opportunities related to the launch of Yarrow Park as a community connect initiative can be added to the risks and opportunities document"/>
        <s v="Relief Teachers should be made aware of the GIIS Health and Safety Policy"/>
        <s v="The Approved Vendor List with the Operations Executive is that of 2020-21 which needs updation"/>
        <s v="The CCTV and the Fire Extinguisher details with description, specifications and locations has not been updated"/>
        <s v="The Operations can look into maintaining a tracker for all the annual maintenance and servicing contracts/activities for monitoring and follow-up"/>
        <s v="The Water Tank cleaning report was not available at the campus though the actual cleaning has been carried out as per the available information"/>
        <s v="The certificate of Food Handling from Singapore Food Agency (SFA) which is displayed at the canteen has expired on July 2022"/>
        <s v="All service reports from vendors for the campus need to be maintained by the Operations Executive at EC campus for ease in reference and retrieval. E.g., the grease trap service reports"/>
        <s v="The School Bus Safety Assessment can be looked into for repeated follow-up in case of non-compliance to certain parameters mentioned in the checklist"/>
        <s v="It was observed that Bus E16 had Fire Extinguisher which had expired on 4th March 2023 "/>
        <s v="It was observed that Bus E14 had Fire Extinguisher which had expired in Feb 2020 and the medicines in the First Aid Kit had expired in June 2019"/>
        <s v="The Proxy Register can be shared with all academic staff through the official communication channel (Google drive/myGIIS)"/>
        <s v="The Daily Work Performa is not being maintained by all classes on regular basis as mentioned in the process manual (GIIS-ACA-04-Class Lesson Conduct Audit)"/>
        <s v="A Teacher Observation planner can be prepared for the Principal and all the co-ordinators for easy tracking and monitoring "/>
        <s v="The HOD Moderation Report has some samples of checking of HOD notebook correction by the HOD himself. The maker checker has to be two different people and to be clearly defined"/>
        <s v="The frequency of cross checking of written work mentioned in the process is not standardised across segments/levels (Reference: GIIS-ACA-04 4.2.2 Cross Checking of Written Work)"/>
        <s v="The admission counsellors can be trained on the PDPA requirements in Singapore"/>
        <s v="The key aspects of EduTrust, ISO and PDPA can be included in the HR Induction Deck for both academic and nonacademic staff"/>
        <s v="Though there are adhoc checks happening at the canteen for packed food items; these are not recorded/documented"/>
        <s v="There is no evident process of sharing the medical information/allergies and other medical issues of students to the school nurse from the admissions team"/>
        <s v="Food Tasting could be done as part of the routine checks for canteen"/>
        <s v="The Emergency Response plan should include all emergencies and disasters e.g. lockdown, lightning, terrorist attack etc.,"/>
        <s v="Although there is a systematic check of buses through the School Bus Safety Assessment, records can be kept for follow-up in case of non-compliance to certain parameters mentioned in the checklist"/>
        <s v="The academic induction can include additional awareness on some aspects of safety at the campus and introduction to the “Fire and Safety manual”"/>
        <s v="The list of trained fire fighters, fire wardens and trained first aiders to be displayed/circulated with all the staff and the students to be made aware of the same in case of emergencies to ensure safety at the campus"/>
        <s v="The safety and emergency related awareness are not created among all the staff in the campus"/>
        <s v="The Daily Work Performa and the Notebook checking record sheet is not being maintained by all segments/levels on regular basis as mentioned in the process manual (Reference: GIIS-ACA-04 Class Lesson Conduct Audit)"/>
        <s v="Few of the academic processes have changes and has been updated. These need to be reflected in the IMS Process Manual"/>
        <s v="There are few changes in the process of Teacher Recruitment and Performance Monitoring. These need to be updated in the IMS Process Manual"/>
        <s v="The finance approval limit for petty cash reimbursements not very clear. A coherent policy on the different limits and the necessary approvals required for the same need to be defined"/>
        <s v="The Stock Register is not being updated and there is no process of reconciliation of physical inventory and the stock register inventory at present"/>
        <s v="The action plans on the outcomes of staff survey and the progress on the same are not evident/recorded"/>
        <s v="The needs and expectations document could include staff as a stakeholder."/>
        <s v="Although the auditees appeared to have knowledge of the risks associated with their respective functions, it may be beneficial for the team to conduct their own risk assessment and document controls."/>
        <s v="Organizational Health and Safety training records were not evident"/>
        <s v="Though first aid training is conducted for all staff, records are not evident."/>
        <s v="Although auditees have confirmed that fire mock drill was conducted last year however records are not evident."/>
        <s v="Vendor evaluation records are not available for last year"/>
        <s v="There was no documented evidence of medicines expiry date available at infirmary, also it was observed that Prickly heat powder available in infirmary was expired in Jan’23 and not disposed."/>
        <s v="Fire extinguisher is not available in Store room (on the ground floor under staircase) where cleaning and other flammable material is stored."/>
        <s v="The presence of broken furniture in certain areas such as corridors and at the ground may pose a risk to students."/>
        <s v="Annual medical check-up including an eye examination for drivers was not evident"/>
        <s v="It would be beneficial to mark an assembly point to provide clear guidance for individuals in case of an emergency."/>
        <s v="Admissions Team was unaware about IMS manuals available on MyGIIS."/>
        <s v="SWOT analysis can include strengths like new labs, theatre club at campus, parental involvement in kaizen and sustainability activities carried out by team."/>
        <s v="Though there are regular cleaning and sanitization activities are conducted at infirmary, campus nurse can look into record the activities."/>
        <s v="Smoke detector test is conducted manually however documented evidence was unavailable."/>
        <s v="Few chemicals which are currently available at the Biology and Chemistry lab does not have any validity or expiry date mentioned (E.g. Ammonia solution, Barium Chloride)"/>
        <s v="It was observed that one chemical solution (Ammonia Solution) which was stored in the chemistry lab had already expired in 2020"/>
        <s v="The IT equipment allotment form had some fields which were incomplete (e.g. joining date and employee ID)"/>
        <s v="During school hours one student had boarded the bus without prior intimation. Incident report of this was not evident"/>
        <s v="Leadership mentioned that during management meetings the action plans are discussed however this was not evident e.g. PSAT OFI"/>
        <s v="The division panel with blinds/partition for patient care is not evident as mentioned in the Risks &amp; Opportunities tracker (point no. 14)."/>
        <s v="The campus can inspect the blind spots and look into having sufficient CCTV cameras in these areas (eg., Library, Admin Room, Conference Room etc.,)"/>
        <s v="It was noticed during the audit that the Dettol antiseptic bottle kept at the infirmary medical box had expired (Expiry date - Nov 2022)"/>
        <s v="There were seats in torn state with broken handles and few nails protruding noticed during the inspection of school buses ending 9457 and 9453 "/>
        <s v="The campus can look into having a wheelchair and a stretcher at the campus"/>
        <s v="The campus can look into having more fire extinguishers at the Library considering the area and the risk severity"/>
        <s v="A Training on audit awareness could be conducted for the campus team. Team members were not comfortable sharing additional information other than what was uploaded on the Drive (this doesn't give the auditor confidence that the audit objective has been me"/>
        <s v="The recurrence of First Aid training to teachers and nannies can be looked into for revision"/>
        <s v="The basic health records of new staff are recorded and maintained at the clinic. The campus can look into maintaining the records for all the staff at the campus."/>
        <s v="The first aid boxes could be placed at visible locations"/>
        <s v="The list of Grievance Committee members could be documented and signed by the SDO"/>
        <s v="The Stock management at the campus including requisitions could be improved to avoid delays"/>
        <s v="The records of feedback from parents who visited the campus were not evident. Records of the same could be maintained for analysis and continuous improvement"/>
        <s v="The campus can look into adding the date of joining in the withdrawal data which is extracted from myGIIS for analysis"/>
        <s v="The Principal / Supervisor's signature was missing in the Induction Form"/>
        <s v="Few gaps were observed in the stock in and out records maintained by the procurement team. The campus can look into adding the previous months brought forward count in the stock register"/>
        <s v="ISI 15652 Electrical Rubber Mat Below all Electrical Panels may be Ensured."/>
        <s v="CCD Catering Agreement &amp; FSSAI License may be ensured."/>
        <s v="Class Rooms Space for AC External Unit to be closed or maintained: is full of bird droppings &amp; eggs"/>
        <s v="Emergency Exit Signages to be put up e.g., MPH at 4th Floor."/>
        <s v="Update Organizational Chart including Lab. Assistant, IT Etc."/>
        <s v="Transport Vehicle driver medical report &amp; colour blindness reports may be retained."/>
        <s v="Requests for specific teacher (from students / parents) may be investigated."/>
        <s v="Conflict of interest is determined by experience / familiarity for Q paper setting, invigilation, and paper checking. It may be formally recorded. The conflict is restricted to having their own children in the class, which may be expanded."/>
        <s v="Emergency preparedness checks is presently restricted to fire drills conducted by SCDF. It may also include other emergencies like medical emergency (which does not require evacuation or disturbing children)"/>
        <s v="A formal risk assessment may be carried out for events which may include crowd management, traffic management, security, safety, waste generation etc."/>
        <s v="The QT9 software includes only auditor notes. Auditor is required to first develop Audit checklist which may be approved by GCEE. Auditor notes should include all checklist items to ensure that audit has been adequately completed"/>
        <s v="HIRA and Legal register may be customized for each campus"/>
        <s v="Maintenance of facility is mainly under AMC with respective vendors. A visit register detailing plan and actuals as well as spares replaced may be developed"/>
        <s v="IBDP includes projects to be taken by students. This can be considered as a service offering to commercial businesses and actual project experience be given to students"/>
        <s v="FAQ may be developed based on helpdesk issues. What went right may also be analysed for “GOOD” feedback."/>
        <s v="The doors to library from Aomori University may be locked from school side to ensure no possible entry from Aomori school (intruder control)"/>
        <s v="Formal training may be provided to admissions team to identify cases of special needs. A counsellor is approached only if admission teams have some doubt about the potential student."/>
        <s v="The campus is at higher price point for GMP, compared to other international schools. USP may be identified and highlighted in operational procedures."/>
        <s v="Purchase department may consider % PRF where the delivery is later than expected date on PRF."/>
        <s v="Expected delivery date and technical specifications are not stated on P.O. and the same is considered based on quotation given by vendor. The P.O. may refer to supplier quote."/>
        <s v="School has considerable assets across various campuses. ISO 55001 Asset Management may be considered for system implementation and certification"/>
        <s v="Harrods can look into removing the blood group field from the Admission Application Form as&#10;parents are reluctant to share the same"/>
        <s v="A template for admission rejection letters could be developed. This will help the campus to track the improvement for reapplication"/>
        <s v="School collects certain documents during admission. However, this checklist can have a stringent quality check to ensure all important documents are collected"/>
        <s v="The school can look into procuring a designated printer for the Examination room. The HR and Admissions department should look into maintaining confidentiality while printing sensitive documents"/>
        <s v="Policy on data protection and disposal of obsolete confidential documents was not evident"/>
        <s v="The Exam rooms with assessment papers were not locked. This might lead to noncompliance with the curriculum board and may cause the school to lose credibility in their assessment process"/>
        <s v="Cleaning Supplies were not stored in a controlled access room. This could lead to a potential hazard for stakeholders"/>
        <s v="First Aid Boxes does not mention the expiry dates. Regular checks on the first aid boxes by the Operations/nurse was not evident. Nurse could have a master list of all First Aid boxes with designated locations"/>
        <s v="The Occupational Health and Safety Policy could be displayed at the campus. HR can look into adding an OHS module during induction"/>
        <s v="Harrods can look into controlled disposal of chemicals in use"/>
        <s v="Material Safety Data Sheet could be made available in labs and with cleaners"/>
        <s v="Snacks delivered for students at 11 AM and consumed later was kept in non-refrigerated shelves. This could be a potential cause of food contamination"/>
        <s v="The shower area in the washroom attached to the classroom was used for storing food containers. This could be a potential hazard for pest infestation"/>
        <s v="The campus can look into tracking the pest control process which in place for better monitoring and documentation"/>
        <s v="Overloading of electric power point can lead to potential hazards. Harrods can look into ensuring safety protocol and mitigation of potential risk."/>
        <s v="The visitor log with the security could capture the Identity details and phone numbers of visitors"/>
        <s v="HR can look into ensuring all staff movement is recorded for in and out as this can lead to confusion during an emergency"/>
        <s v="The Operations team could look into documenting the list of Fire Extinguishers with locations and types. The placement of Fire Extinguishes could also be looked into as it was found that many areas had multiple Fire Extinguishers close to each other"/>
        <s v="Harrods can look into adding evacuation protocols for other disasters also apart from the Fire Evacuation drills conducted on regular basis. Also these evacuation protocols could be posted in the campus"/>
        <s v="Fire alarms and power sockets were evident in strategic locations. However, all fire alarms and power sockets need to be encased with a casing to avoid any misuse by the students and also to avoid trip hazards"/>
        <s v="The Operations Team can look into having an Incident report for operational mishaps"/>
        <s v="The school can look into segregation of offer letters and to change sign-off roles for each segregated admission. This will avoid the delay in signing off the offer letters"/>
        <s v="The approval signature and dates were found missing in some staff records (Ofentse Mokhane). Harrods could check these before filing away to avoid any disputes in the future"/>
        <s v="An awareness session could be conducted for all vendors, suppliers and partners"/>
        <s v="The Operations can look into having a Vendor satisfaction survey and evaluation on regular basis. Details and reasons for Inactive vendors could be added to the tracker"/>
        <s v="Management Review Meeting to be scheduled to discuss and close any pending points of last External Audit"/>
        <s v="Even though all the functions are conducting a risk analysis, it would be advisable to consolidate all into one document (Risk Register - HIRA)"/>
      </sharedItems>
    </cacheField>
    <cacheField name="Audit Type (Internal/ External)" numFmtId="0">
      <sharedItems>
        <s v="Internal"/>
        <s v="External"/>
      </sharedItems>
    </cacheField>
    <cacheField name="Audit Report Date" numFmtId="164">
      <sharedItems containsSemiMixedTypes="0" containsDate="1" containsString="0">
        <d v="2019-02-20T00:00:00Z"/>
        <d v="2019-04-14T00:00:00Z"/>
        <d v="2019-04-16T00:00:00Z"/>
        <d v="2019-05-16T00:00:00Z"/>
        <d v="2019-02-14T00:00:00Z"/>
        <d v="2019-03-05T00:00:00Z"/>
        <d v="2019-05-25T00:00:00Z"/>
        <d v="2019-05-29T00:00:00Z"/>
        <d v="2019-05-31T00:00:00Z"/>
        <d v="2019-06-24T00:00:00Z"/>
        <d v="2019-07-08T00:00:00Z"/>
        <d v="2019-07-09T00:00:00Z"/>
        <d v="2019-07-10T00:00:00Z"/>
        <d v="2019-06-10T00:00:00Z"/>
        <d v="2019-06-11T00:00:00Z"/>
        <d v="2019-08-16T00:00:00Z"/>
        <d v="2019-11-06T00:00:00Z"/>
        <d v="2019-08-02T00:00:00Z"/>
        <d v="2019-11-12T00:00:00Z"/>
        <d v="2019-12-10T00:00:00Z"/>
        <d v="2019-12-11T00:00:00Z"/>
        <d v="2019-12-12T00:00:00Z"/>
        <d v="2019-12-13T00:00:00Z"/>
        <d v="2019-12-14T00:00:00Z"/>
        <d v="2020-02-05T00:00:00Z"/>
        <d v="2020-02-06T00:00:00Z"/>
        <d v="2020-01-16T00:00:00Z"/>
        <d v="2020-01-17T00:00:00Z"/>
        <d v="2020-02-19T00:00:00Z"/>
        <d v="2020-02-20T00:00:00Z"/>
        <d v="2020-02-17T00:00:00Z"/>
        <d v="2020-02-18T00:00:00Z"/>
        <d v="2020-02-03T00:00:00Z"/>
        <d v="2020-03-26T00:00:00Z"/>
        <d v="2020-03-30T00:00:00Z"/>
        <d v="2020-04-01T00:00:00Z"/>
        <d v="2020-04-03T00:00:00Z"/>
        <d v="2020-04-06T00:00:00Z"/>
        <d v="2020-04-10T00:00:00Z"/>
        <d v="2020-06-10T00:00:00Z"/>
        <d v="2020-06-11T00:00:00Z"/>
        <d v="2020-07-13T00:00:00Z"/>
        <d v="2020-07-14T00:00:00Z"/>
        <d v="2020-07-27T00:00:00Z"/>
        <d v="2020-07-28T00:00:00Z"/>
        <d v="2020-07-31T00:00:00Z"/>
        <d v="2020-08-01T00:00:00Z"/>
        <d v="2020-08-26T00:00:00Z"/>
        <d v="2020-08-27T00:00:00Z"/>
        <d v="2020-08-28T00:00:00Z"/>
        <d v="2020-08-29T00:00:00Z"/>
        <d v="2020-08-30T00:00:00Z"/>
        <d v="2020-08-31T00:00:00Z"/>
        <d v="2020-09-01T00:00:00Z"/>
        <d v="2020-09-02T00:00:00Z"/>
        <d v="2020-09-03T00:00:00Z"/>
        <d v="2020-09-04T00:00:00Z"/>
        <d v="2020-09-05T00:00:00Z"/>
        <d v="2020-09-28T00:00:00Z"/>
        <d v="2020-09-29T00:00:00Z"/>
        <d v="2020-10-05T00:00:00Z"/>
        <d v="2020-10-06T00:00:00Z"/>
        <d v="2020-11-24T00:00:00Z"/>
        <d v="2020-11-20T00:00:00Z"/>
        <d v="2020-11-26T00:00:00Z"/>
        <d v="2020-12-15T00:00:00Z"/>
        <d v="2021-05-25T00:00:00Z"/>
        <d v="2021-06-02T00:00:00Z"/>
        <d v="2021-07-11T00:00:00Z"/>
        <d v="2021-07-17T00:00:00Z"/>
        <d v="2021-08-01T00:00:00Z"/>
        <d v="2021-08-03T00:00:00Z"/>
        <d v="2021-09-13T00:00:00Z"/>
        <d v="2021-10-04T00:00:00Z"/>
        <d v="2021-10-25T00:00:00Z"/>
        <d v="2021-11-02T00:00:00Z"/>
        <d v="2021-11-15T00:00:00Z"/>
        <d v="2021-11-23T00:00:00Z"/>
        <d v="2021-11-24T00:00:00Z"/>
        <d v="2021-11-29T00:00:00Z"/>
        <d v="2021-11-30T00:00:00Z"/>
        <d v="2022-02-14T00:00:00Z"/>
        <d v="2022-01-24T00:00:00Z"/>
        <d v="2022-02-20T00:00:00Z"/>
        <d v="2022-02-23T00:00:00Z"/>
        <d v="2022-04-04T00:00:00Z"/>
        <d v="2022-02-28T00:00:00Z"/>
        <d v="2022-06-14T00:00:00Z"/>
        <d v="2022-08-18T00:00:00Z"/>
        <d v="2022-08-29T00:00:00Z"/>
        <d v="2022-09-05T00:00:00Z"/>
        <d v="2022-09-12T00:00:00Z"/>
        <d v="2022-09-20T00:00:00Z"/>
        <d v="2022-10-12T00:00:00Z"/>
        <d v="2022-10-13T00:00:00Z"/>
        <d v="2023-02-16T00:00:00Z"/>
        <d v="2023-03-20T00:00:00Z"/>
        <d v="2023-03-23T00:00:00Z"/>
        <d v="2023-03-29T00:00:00Z"/>
        <d v="2023-04-05T00:00:00Z"/>
        <d v="2023-05-02T00:00:00Z"/>
        <d v="2023-05-10T00:00:00Z"/>
        <d v="2023-05-17T00:00:00Z"/>
        <d v="2023-07-04T00:00:00Z"/>
        <d v="2023-07-25T00:00:00Z"/>
      </sharedItems>
    </cacheField>
    <cacheField name="Brand" numFmtId="164">
      <sharedItems>
        <s v="GIIS"/>
        <s v="OWIS"/>
        <s v="HIA"/>
      </sharedItems>
    </cacheField>
    <cacheField name="GEO'" numFmtId="164">
      <sharedItems>
        <s v="Japan"/>
        <s v="Middle East"/>
        <s v="India"/>
        <s v="Malaysia"/>
        <s v="All Geos"/>
        <s v="Singapore"/>
        <s v="Cambodia"/>
      </sharedItems>
    </cacheField>
    <cacheField name="Campus" numFmtId="0">
      <sharedItems>
        <s v="Tokyo"/>
        <s v="Abu Dhabi"/>
        <s v="Balewadi"/>
        <s v="Dubai"/>
        <s v="KL"/>
        <s v="All Geos"/>
        <s v="BLR-Whitefield"/>
        <s v="Surat"/>
        <s v="Ahmedabad"/>
        <s v="PG Smart Campus"/>
        <s v="East Coast -Singapore"/>
        <s v="Hadapsar"/>
        <s v="Bannerghatta"/>
        <s v="India HQ"/>
        <s v="Noida"/>
        <s v="Nanyang"/>
        <s v="GCEE (India)"/>
        <s v="C1"/>
        <s v="Tokyo - HK"/>
        <s v="Tokyo - SSD"/>
        <s v="C4"/>
        <s v="C2"/>
        <s v="C3"/>
      </sharedItems>
    </cacheField>
    <cacheField name="Audit Finding Categorisation (Observations/NC/OFI)" numFmtId="0">
      <sharedItems>
        <s v="Minor -Non-Conformities"/>
        <s v="OFI"/>
        <s v="Major -Non-Conformities"/>
        <s v="Observation"/>
      </sharedItems>
    </cacheField>
    <cacheField name="ISO Standard" numFmtId="1">
      <sharedItems containsSemiMixedTypes="0" containsString="0" containsNumber="1" containsInteger="1">
        <n v="9001.0"/>
        <n v="45001.0"/>
        <n v="21001.0"/>
      </sharedItems>
    </cacheField>
    <cacheField name="ISO Clause No.">
      <sharedItems containsMixedTypes="1" containsNumber="1">
        <n v="7.2"/>
        <n v="6.1"/>
        <s v="8.3.3"/>
        <s v="8.3.2"/>
        <s v="8.3.4"/>
        <s v="7.1.5"/>
        <s v="8.3.5"/>
        <s v="7.1.4"/>
        <s v="7.1.2"/>
        <s v="7.5.2"/>
        <s v="7.1.6"/>
        <s v="8.5.1"/>
        <s v="8.4.1"/>
        <s v="7.5.3"/>
        <n v="7.1"/>
        <n v="8.1"/>
        <s v="7.1.3"/>
        <s v="5.2.2"/>
        <n v="7.5"/>
        <n v="7.4"/>
        <n v="8.5"/>
        <s v="8.2.1"/>
        <s v="9.1.1"/>
        <s v="9.1.3"/>
        <s v="8.5.4"/>
        <s v="8.4.2"/>
        <s v="8.4.3"/>
        <n v="7.3"/>
        <n v="4.3"/>
        <n v="4.2"/>
        <s v="8.2.2"/>
        <n v="8.4"/>
        <n v="8.2"/>
        <s v="6.1.3"/>
        <n v="10.1"/>
        <n v="8.3"/>
        <s v="6.1.2"/>
        <n v="5.2"/>
        <n v="5.3"/>
        <n v="10.3"/>
        <s v="8.1.2"/>
        <n v="9.1"/>
        <n v="9.3"/>
        <s v="9.1.2"/>
        <s v="7.5.1"/>
        <s v="8.5.3"/>
        <n v="10.2"/>
        <n v="6.2"/>
        <s v="8.1.4"/>
        <n v="5.4"/>
        <n v="4.1"/>
        <n v="9.2"/>
        <s v="7.4.2"/>
        <s v="6.1.4"/>
        <n v="5.1"/>
        <s v="5.1.1"/>
        <s v="8.2.3"/>
        <s v="8.5.5"/>
        <n v="6.3"/>
        <n v="4.4"/>
        <s v="9.3.2"/>
        <s v="8.5.2"/>
        <s v="5.1.2"/>
        <s v="8.2.4"/>
        <s v="8.5.6"/>
        <s v="9.1.4"/>
        <s v="7.4.3"/>
        <s v="7.2.2"/>
        <s v="9.1.5"/>
        <n v="8.6"/>
      </sharedItems>
    </cacheField>
    <cacheField name="ISO Clause Name" numFmtId="0">
      <sharedItems>
        <s v=" Competence"/>
        <s v=" Address risk &amp; opportunity"/>
        <s v=" Design &amp; development inputs"/>
        <s v=" Design &amp; development planning"/>
        <s v=" Design &amp; development controls"/>
        <s v=" Monitoring &amp; measuring resources"/>
        <s v=" Design &amp; development outputs"/>
        <s v=" Environment for Operating Processes"/>
        <s v=" People"/>
        <s v=" Creating and updating"/>
        <s v=" Organizational knowledge"/>
        <s v=" Control of production &amp;  service provision"/>
        <s v=" General (External Processes)"/>
        <s v=" Control of documented information"/>
        <s v=" Resources"/>
        <s v=" Operational planning and control"/>
        <s v=" Infrastructure"/>
        <s v=" Communicating quality policy"/>
        <s v=" Documented information"/>
        <s v=" Communication"/>
        <s v=" Actions to address risk &amp; opportunities"/>
        <s v=" Production &amp; service provision"/>
        <s v=" Customer communication"/>
        <s v=" General (Performance Evaluation)"/>
        <s v=" Analysis &amp; evaluation"/>
        <s v=" Preservation"/>
        <s v=" Type &amp; extent of control"/>
        <s v=" Information for external provide"/>
        <s v=" Awareness"/>
        <s v=" Scope of QMS"/>
        <s v=" Needs &amp; Expectations"/>
        <s v=" Determining requirements for products &amp; services"/>
        <s v=" Control of external processes, products &amp; services"/>
        <s v=" Emergency preparedness and response"/>
        <s v=" Determination of legal and other requirements"/>
        <s v=" General (Improvement)"/>
        <s v=" Design &amp; development of products &amp; services"/>
        <s v=" Hazard identification &amp; assessment of risks and opportunities"/>
        <s v=" OH&amp;S Policy"/>
        <s v=" Organizational Roles, Responsibilities, Authorities"/>
        <s v=" Continual improvement"/>
        <s v=" Eliminating Hazards and reducing OH&amp;S risks"/>
        <s v=" Requirements for products and services"/>
        <s v=" Monitoring, measurement, analysis &amp; performance evaluation"/>
        <s v=" Management review"/>
        <s v=" Evaluation of Complaince"/>
        <s v=" General (Documented Info)"/>
        <s v=" Customer satisfaction"/>
        <s v=" Property belonging to customers or external providers"/>
        <s v=" Incident, nonconformity &amp; corrective action"/>
        <s v=" Monitoring, measurement, analysis &amp; evaluation"/>
        <s v=" Quality objectives &amp; planning to achieve them"/>
        <s v=" Needs &amp; Expectations of workers and other interested parties"/>
        <s v=" Procurement"/>
        <s v=" Consultation and participation of workers"/>
        <s v=" Understanding the organization and its context"/>
        <s v=" Internal audit"/>
        <s v=" Internal Communication"/>
        <s v=" Role, Responsibility, Authority"/>
        <s v=" Planning action to address OH&amp;S"/>
        <s v=" Leadership &amp; Commitment"/>
        <s v=" Policy"/>
        <s v=" Nonconformity &amp; corrective action"/>
        <s v=" General (Leadership)"/>
        <s v=" Review of requirements for products &amp; services"/>
        <s v=" Post-delivery activities"/>
        <s v=" Planning of changes"/>
        <s v=" QMS System &amp; Processes"/>
        <s v=" Management review inputs"/>
        <s v=" Identification &amp; traceability"/>
        <s v=" Customer focus"/>
        <s v=" Changes to requirements for products &amp; services"/>
        <s v=" Control of changes"/>
        <s v=" Actions to address risks &amp; opportunities"/>
        <s v=" Environment for the Operation of Educational Processes"/>
        <s v="Continual Improvement"/>
        <s v="Methods for monitoring, measurement, analysis and evaluation"/>
        <s v="Opportunities for Improvement"/>
        <s v="Protection and transperancy of leaners' data"/>
        <s v="Satisfaction of learners, other beneficiaries and staff"/>
        <s v="Communicating requirements for educational products &amp; services"/>
        <s v="Communication arrangements"/>
        <s v="Human Resources"/>
        <s v=" OH&amp;S objectives &amp; planning to achieve them"/>
        <s v="Additional requirements for special needs education (Competence)"/>
        <s v="Analysis and evaluation"/>
        <s v="Understanding the needs and expectations of interested parties"/>
        <s v=" Release of products and services"/>
      </sharedItems>
    </cacheField>
    <cacheField name="Department" numFmtId="0">
      <sharedItems>
        <s v="HR"/>
        <s v="Operations"/>
        <s v="Academics"/>
        <s v="Quality"/>
        <s v="Management"/>
        <s v="IT"/>
        <s v="Administration"/>
        <s v="Admissions"/>
        <s v="Projects"/>
        <s v="Operations "/>
        <s v="Helpdesk"/>
        <s v="Leadership"/>
      </sharedItems>
    </cacheField>
    <cacheField name="Area" numFmtId="0">
      <sharedItems containsString="0" containsBlank="1">
        <m/>
      </sharedItems>
    </cacheField>
    <cacheField name="Target closure date">
      <sharedItems containsDate="1" containsMixedTypes="1">
        <d v="2019-04-21T00:00:00Z"/>
        <d v="2019-06-13T00:00:00Z"/>
        <d v="2019-06-15T00:00:00Z"/>
        <d v="2019-07-15T00:00:00Z"/>
        <d v="2019-04-15T00:00:00Z"/>
        <d v="2019-05-04T00:00:00Z"/>
        <d v="2019-07-24T00:00:00Z"/>
        <d v="2019-07-28T00:00:00Z"/>
        <d v="2019-07-30T00:00:00Z"/>
        <d v="2019-08-23T00:00:00Z"/>
        <d v="2020-06-30T00:00:00Z"/>
        <d v="2019-09-06T00:00:00Z"/>
        <d v="2019-09-07T00:00:00Z"/>
        <d v="2019-09-08T00:00:00Z"/>
        <d v="2019-08-09T00:00:00Z"/>
        <d v="2020-06-17T00:00:00Z"/>
        <d v="2019-08-10T00:00:00Z"/>
        <d v="2019-10-15T00:00:00Z"/>
        <d v="2020-05-31T00:00:00Z"/>
        <d v="2020-01-05T00:00:00Z"/>
        <d v="2019-10-01T00:00:00Z"/>
        <d v="2020-01-11T00:00:00Z"/>
        <d v="2020-02-08T00:00:00Z"/>
        <d v="2020-02-09T00:00:00Z"/>
        <d v="2020-02-10T00:00:00Z"/>
        <d v="2020-02-11T00:00:00Z"/>
        <d v="2020-02-12T00:00:00Z"/>
        <d v="2020-04-05T00:00:00Z"/>
        <d v="2020-04-06T00:00:00Z"/>
        <d v="2020-03-16T00:00:00Z"/>
        <d v="2020-03-17T00:00:00Z"/>
        <d v="2020-08-31T00:00:00Z"/>
        <d v="2020-10-06T00:00:00Z"/>
        <d v="2020-04-19T00:00:00Z"/>
        <d v="2020-04-20T00:00:00Z"/>
        <d v="2020-04-17T00:00:00Z"/>
        <d v="2020-04-18T00:00:00Z"/>
        <d v="2020-09-30T00:00:00Z"/>
        <d v="2020-06-15T00:00:00Z"/>
        <d v="2020-04-03T00:00:00Z"/>
        <d v="2020-07-15T00:00:00Z"/>
        <d v="2020-10-30T00:00:00Z"/>
        <d v="2020-05-25T00:00:00Z"/>
        <d v="2020-05-29T00:00:00Z"/>
        <d v="2020-06-02T00:00:00Z"/>
        <d v="2020-07-30T00:00:00Z"/>
        <d v="2020-05-30T00:00:00Z"/>
        <d v="2020-08-30T00:00:00Z"/>
        <d v="2020-06-09T00:00:00Z"/>
        <d v="2020-08-15T00:00:00Z"/>
        <d v="2020-08-01T00:00:00Z"/>
        <d v="2020-07-05T00:00:00Z"/>
        <d v="2020-07-31T00:00:00Z"/>
        <d v="2020-09-01T00:00:00Z"/>
        <d v="2020-09-10T00:00:00Z"/>
        <d v="2020-06-29T00:00:00Z"/>
        <d v="2020-08-10T00:00:00Z"/>
        <d v="2020-08-13T00:00:00Z"/>
        <d v="2020-08-14T00:00:00Z"/>
        <s v="20/09/2020"/>
        <s v="31/08/2020"/>
        <d v="2020-10-26T00:00:00Z"/>
        <s v="31/10/2020"/>
        <s v="30/11/2020"/>
        <s v="13/11/2020"/>
        <s v="23/10/2020"/>
        <s v="22/10/2020"/>
        <s v="26/10/2020"/>
        <s v="30/10/2020"/>
        <d v="2020-11-30T00:00:00Z"/>
        <d v="2020-12-31T00:00:00Z"/>
        <d v="2021-03-31T00:00:00Z"/>
        <d v="2021-01-04T00:00:00Z"/>
        <d v="2020-11-19T00:00:00Z"/>
        <d v="2020-01-12T00:00:00Z"/>
        <d v="2020-10-11T00:00:00Z"/>
        <d v="2021-01-31T00:00:00Z"/>
        <d v="2020-10-12T00:00:00Z"/>
        <d v="2021-01-24T00:00:00Z"/>
        <d v="2021-01-20T00:00:00Z"/>
        <d v="2021-01-15T00:00:00Z"/>
        <d v="2021-02-15T00:00:00Z"/>
        <d v="2021-02-13T00:00:00Z"/>
        <d v="2021-07-24T00:00:00Z"/>
        <d v="2021-08-01T00:00:00Z"/>
        <d v="2021-09-09T00:00:00Z"/>
        <d v="2021-09-15T00:00:00Z"/>
        <d v="2021-09-30T00:00:00Z"/>
        <d v="2021-10-02T00:00:00Z"/>
        <d v="2021-11-12T00:00:00Z"/>
        <d v="2021-12-03T00:00:00Z"/>
        <d v="2021-12-24T00:00:00Z"/>
        <d v="2022-01-01T00:00:00Z"/>
        <d v="2022-01-14T00:00:00Z"/>
        <d v="2022-01-22T00:00:00Z"/>
        <d v="2022-01-23T00:00:00Z"/>
        <d v="2022-01-28T00:00:00Z"/>
        <d v="2022-01-29T00:00:00Z"/>
        <d v="2022-04-15T00:00:00Z"/>
        <d v="2022-03-25T00:00:00Z"/>
        <d v="2022-04-21T00:00:00Z"/>
        <d v="2022-04-24T00:00:00Z"/>
        <d v="2022-06-03T00:00:00Z"/>
        <d v="2022-04-29T00:00:00Z"/>
        <d v="2022-08-13T00:00:00Z"/>
        <d v="2022-10-17T00:00:00Z"/>
        <d v="2022-10-28T00:00:00Z"/>
        <d v="2022-11-04T00:00:00Z"/>
        <d v="2022-11-11T00:00:00Z"/>
        <d v="2022-11-19T00:00:00Z"/>
        <d v="2022-12-11T00:00:00Z"/>
        <d v="2022-12-12T00:00:00Z"/>
        <d v="2023-04-17T00:00:00Z"/>
        <d v="2023-05-19T00:00:00Z"/>
        <d v="2023-05-22T00:00:00Z"/>
        <d v="2023-05-28T00:00:00Z"/>
        <d v="2023-06-04T00:00:00Z"/>
        <d v="2023-07-01T00:00:00Z"/>
        <d v="2023-07-09T00:00:00Z"/>
        <d v="2023-07-16T00:00:00Z"/>
        <d v="2023-09-02T00:00:00Z"/>
        <d v="2023-09-23T00:00:00Z"/>
      </sharedItems>
    </cacheField>
    <cacheField name="Actual closure date">
      <sharedItems containsDate="1" containsMixedTypes="1">
        <d v="2020-02-05T00:00:00Z"/>
        <d v="2019-09-06T00:00:00Z"/>
        <d v="2019-05-21T00:00:00Z"/>
        <d v="2019-06-06T00:00:00Z"/>
        <d v="2019-06-29T00:00:00Z"/>
        <d v="2019-05-17T00:00:00Z"/>
        <d v="2019-06-13T00:00:00Z"/>
        <d v="2020-01-16T00:00:00Z"/>
        <d v="2019-08-29T00:00:00Z"/>
        <d v="2019-05-24T00:00:00Z"/>
        <d v="2019-04-26T00:00:00Z"/>
        <d v="2019-06-03T00:00:00Z"/>
        <d v="2019-08-01T00:00:00Z"/>
        <d v="2020-04-22T00:00:00Z"/>
        <d v="2019-05-28T00:00:00Z"/>
        <d v="2020-01-21T00:00:00Z"/>
        <d v="2020-02-27T00:00:00Z"/>
        <d v="2020-05-28T00:00:00Z"/>
        <d v="2020-02-25T00:00:00Z"/>
        <d v="2020-01-30T00:00:00Z"/>
        <d v="2020-02-03T00:00:00Z"/>
        <d v="2020-01-07T00:00:00Z"/>
        <d v="2020-02-12T00:00:00Z"/>
        <d v="2019-05-15T00:00:00Z"/>
        <d v="2019-08-07T00:00:00Z"/>
        <d v="2020-01-11T00:00:00Z"/>
        <d v="2020-01-23T00:00:00Z"/>
        <d v="2020-01-10T00:00:00Z"/>
        <d v="2020-03-06T00:00:00Z"/>
        <d v="2020-03-05T00:00:00Z"/>
        <d v="2020-03-03T00:00:00Z"/>
        <d v="2020-06-18T00:00:00Z"/>
        <d v="2020-04-27T00:00:00Z"/>
        <d v="2020-03-17T00:00:00Z"/>
        <d v="2020-06-04T00:00:00Z"/>
        <d v="2020-02-26T00:00:00Z"/>
        <d v="2020-07-21T00:00:00Z"/>
        <d v="2020-05-14T00:00:00Z"/>
        <d v="2020-06-19T00:00:00Z"/>
        <d v="2019-09-02T00:00:00Z"/>
        <d v="2020-07-22T00:00:00Z"/>
        <d v="2020-11-03T00:00:00Z"/>
        <d v="2020-03-19T00:00:00Z"/>
        <d v="2020-05-16T00:00:00Z"/>
        <d v="2020-02-18T00:00:00Z"/>
        <d v="2020-03-23T00:00:00Z"/>
        <d v="2020-04-28T00:00:00Z"/>
        <d v="2020-02-19T00:00:00Z"/>
        <d v="2019-11-28T00:00:00Z"/>
        <d v="2019-12-18T00:00:00Z"/>
        <d v="2020-07-01T00:00:00Z"/>
        <d v="2019-11-07T00:00:00Z"/>
        <d v="2019-11-16T00:00:00Z"/>
        <d v="2019-10-24T00:00:00Z"/>
        <d v="2019-11-04T00:00:00Z"/>
        <d v="2019-11-02T00:00:00Z"/>
        <d v="2020-01-13T00:00:00Z"/>
        <d v="2019-11-15T00:00:00Z"/>
        <d v="2020-05-27T00:00:00Z"/>
        <d v="2020-03-13T00:00:00Z"/>
        <d v="2020-02-21T00:00:00Z"/>
        <d v="2020-03-11T00:00:00Z"/>
        <d v="2020-06-30T00:00:00Z"/>
        <d v="2020-05-26T00:00:00Z"/>
        <d v="2020-02-22T00:00:00Z"/>
        <d v="2020-05-05T00:00:00Z"/>
        <d v="2020-02-20T00:00:00Z"/>
        <d v="2019-12-05T00:00:00Z"/>
        <d v="2020-03-09T00:00:00Z"/>
        <d v="2020-06-17T00:00:00Z"/>
        <d v="2020-01-22T00:00:00Z"/>
        <d v="2019-12-19T00:00:00Z"/>
        <d v="2020-02-13T00:00:00Z"/>
        <d v="2020-02-24T00:00:00Z"/>
        <d v="2020-02-07T00:00:00Z"/>
        <d v="2020-01-09T00:00:00Z"/>
        <d v="2020-02-17T00:00:00Z"/>
        <d v="2020-02-28T00:00:00Z"/>
        <d v="2020-02-15T00:00:00Z"/>
        <d v="2020-04-23T00:00:00Z"/>
        <d v="2020-03-20T00:00:00Z"/>
        <d v="2020-04-25T00:00:00Z"/>
        <d v="2020-03-12T00:00:00Z"/>
        <d v="2020-05-04T00:00:00Z"/>
        <d v="2020-01-06T00:00:00Z"/>
        <d v="2020-06-23T00:00:00Z"/>
        <d v="2020-07-24T00:00:00Z"/>
        <d v="2021-02-08T00:00:00Z"/>
        <d v="2020-06-24T00:00:00Z"/>
        <d v="2020-02-29T00:00:00Z"/>
        <d v="2020-11-26T00:00:00Z"/>
        <d v="2020-10-08T00:00:00Z"/>
        <d v="2020-07-09T00:00:00Z"/>
        <d v="2020-03-26T00:00:00Z"/>
        <d v="2020-11-10T00:00:00Z"/>
        <d v="2020-06-08T00:00:00Z"/>
        <d v="2020-05-08T00:00:00Z"/>
        <d v="2020-04-24T00:00:00Z"/>
        <d v="2020-07-03T00:00:00Z"/>
        <d v="2020-04-11T00:00:00Z"/>
        <d v="2020-08-03T00:00:00Z"/>
        <d v="2020-04-21T00:00:00Z"/>
        <d v="2020-05-12T00:00:00Z"/>
        <d v="2020-05-21T00:00:00Z"/>
        <d v="2020-11-13T00:00:00Z"/>
        <d v="2020-09-10T00:00:00Z"/>
        <d v="2020-04-13T00:00:00Z"/>
        <d v="2020-06-22T00:00:00Z"/>
        <d v="2020-06-09T00:00:00Z"/>
        <d v="2020-06-05T00:00:00Z"/>
        <d v="2020-06-10T00:00:00Z"/>
        <d v="2020-06-06T00:00:00Z"/>
        <d v="2020-05-20T00:00:00Z"/>
        <d v="2020-08-27T00:00:00Z"/>
        <d v="2020-05-18T00:00:00Z"/>
        <d v="2020-07-02T00:00:00Z"/>
        <d v="2020-07-27T00:00:00Z"/>
        <d v="2020-09-01T00:00:00Z"/>
        <d v="2020-07-15T00:00:00Z"/>
        <d v="2020-07-28T00:00:00Z"/>
        <d v="2020-06-12T00:00:00Z"/>
        <d v="2020-08-07T00:00:00Z"/>
        <d v="2021-02-03T00:00:00Z"/>
        <d v="2021-02-01T00:00:00Z"/>
        <d v="2020-09-08T00:00:00Z"/>
        <d v="2020-09-14T00:00:00Z"/>
        <d v="2020-09-11T00:00:00Z"/>
        <d v="2021-01-20T00:00:00Z"/>
        <d v="2021-01-21T00:00:00Z"/>
        <d v="2021-01-25T00:00:00Z"/>
        <d v="2021-01-29T00:00:00Z"/>
        <d v="2020-08-15T00:00:00Z"/>
        <d v="2020-08-26T00:00:00Z"/>
        <d v="2020-09-15T00:00:00Z"/>
        <d v="2020-11-06T00:00:00Z"/>
        <d v="2020-10-10T00:00:00Z"/>
        <d v="2020-10-09T00:00:00Z"/>
        <d v="2020-10-14T00:00:00Z"/>
        <d v="2020-10-23T00:00:00Z"/>
        <d v="2020-09-30T00:00:00Z"/>
        <d v="2020-09-28T00:00:00Z"/>
        <d v="2020-10-02T00:00:00Z"/>
        <d v="2020-10-20T00:00:00Z"/>
        <d v="2020-09-22T00:00:00Z"/>
        <d v="2021-01-07T00:00:00Z"/>
        <d v="2020-11-02T00:00:00Z"/>
        <d v="2020-12-01T00:00:00Z"/>
        <d v="2020-12-08T00:00:00Z"/>
        <d v="2020-11-19T00:00:00Z"/>
        <d v="2020-12-04T00:00:00Z"/>
        <d v="2021-02-02T00:00:00Z"/>
        <d v="2021-02-06T00:00:00Z"/>
        <d v="2021-02-16T00:00:00Z"/>
        <d v="2021-02-04T00:00:00Z"/>
        <d v="2021-01-12T00:00:00Z"/>
        <d v="2020-12-10T00:00:00Z"/>
        <d v="2021-01-27T00:00:00Z"/>
        <d v="2021-01-02T00:00:00Z"/>
        <d v="2021-02-11T00:00:00Z"/>
        <d v="2021-01-28T00:00:00Z"/>
        <d v="2021-01-04T00:00:00Z"/>
        <d v="2021-01-05T00:00:00Z"/>
        <d v="2021-07-31T00:00:00Z"/>
        <d v="2021-06-22T00:00:00Z"/>
        <d v="2021-06-25T00:00:00Z"/>
        <d v="2021-07-06T00:00:00Z"/>
        <d v="2021-06-30T00:00:00Z"/>
        <d v="2021-07-08T00:00:00Z"/>
        <d v="2021-06-24T00:00:00Z"/>
        <d v="2021-06-28T00:00:00Z"/>
        <d v="2021-06-23T00:00:00Z"/>
        <d v="2021-06-21T00:00:00Z"/>
        <d v="2021-07-12T00:00:00Z"/>
        <d v="2021-06-08T00:00:00Z"/>
        <d v="2021-06-16T00:00:00Z"/>
        <d v="2022-02-14T00:00:00Z"/>
        <d v="2022-02-08T00:00:00Z"/>
        <d v="2021-09-13T00:00:00Z"/>
        <d v="2021-11-13T00:00:00Z"/>
        <d v="2021-12-09T00:00:00Z"/>
        <d v="2021-08-19T00:00:00Z"/>
        <d v="2021-11-27T00:00:00Z"/>
        <d v="2021-09-08T00:00:00Z"/>
        <d v="2021-11-08T00:00:00Z"/>
        <d v="2021-11-07T00:00:00Z"/>
        <d v="2022-03-03T00:00:00Z"/>
        <d v="2021-12-08T00:00:00Z"/>
        <d v="2021-09-05T00:00:00Z"/>
        <d v="2022-02-18T00:00:00Z"/>
        <d v="2021-09-21T00:00:00Z"/>
        <d v="2021-10-08T00:00:00Z"/>
        <d v="2021-10-13T00:00:00Z"/>
        <d v="2021-09-27T00:00:00Z"/>
        <d v="2021-09-29T00:00:00Z"/>
        <d v="2021-10-29T00:00:00Z"/>
        <d v="2021-11-24T00:00:00Z"/>
        <d v="2021-10-27T00:00:00Z"/>
        <d v="2021-10-21T00:00:00Z"/>
        <d v="2022-02-01T00:00:00Z"/>
        <d v="2022-01-11T00:00:00Z"/>
        <d v="2022-02-21T00:00:00Z"/>
        <d v="2022-01-12T00:00:00Z"/>
        <d v="2022-01-17T00:00:00Z"/>
        <d v="2022-01-31T00:00:00Z"/>
        <d v="2022-01-18T00:00:00Z"/>
        <d v="2021-11-03T00:00:00Z"/>
        <d v="2021-12-14T00:00:00Z"/>
        <d v="2021-11-20T00:00:00Z"/>
        <d v="2021-11-18T00:00:00Z"/>
        <d v="2021-11-16T00:00:00Z"/>
        <d v="2022-01-25T00:00:00Z"/>
        <d v="2022-01-21T00:00:00Z"/>
        <d v="2022-02-26T00:00:00Z"/>
        <d v="2022-02-05T00:00:00Z"/>
        <d v="2022-02-24T00:00:00Z"/>
        <d v="2022-02-28T00:00:00Z"/>
        <d v="2022-03-02T00:00:00Z"/>
        <d v="2022-02-19T00:00:00Z"/>
        <d v="2022-03-01T00:00:00Z"/>
        <d v="2022-02-25T00:00:00Z"/>
        <d v="2022-08-17T00:00:00Z"/>
        <d v="2022-08-19T00:00:00Z"/>
        <d v="2022-05-17T00:00:00Z"/>
        <d v="2022-06-13T00:00:00Z"/>
        <d v="2022-07-27T00:00:00Z"/>
        <d v="2022-07-14T00:00:00Z"/>
        <d v="2022-06-07T00:00:00Z"/>
        <d v="2022-08-16T00:00:00Z"/>
        <d v="2022-08-04T00:00:00Z"/>
        <d v="2022-05-20T00:00:00Z"/>
        <d v="2022-08-09T00:00:00Z"/>
        <d v="2022-08-18T00:00:00Z"/>
        <d v="2022-08-12T00:00:00Z"/>
        <d v="2022-11-01T00:00:00Z"/>
        <d v="2022-10-03T00:00:00Z"/>
        <d v="2022-11-02T00:00:00Z"/>
        <s v="NA"/>
        <d v="2022-09-19T00:00:00Z"/>
        <d v="2022-09-22T00:00:00Z"/>
        <d v="2022-09-29T00:00:00Z"/>
        <d v="2022-11-09T00:00:00Z"/>
        <d v="2023-02-27T00:00:00Z"/>
        <d v="2022-10-10T00:00:00Z"/>
        <d v="2022-11-24T00:00:00Z"/>
        <d v="2022-09-13T00:00:00Z"/>
        <d v="2022-09-14T00:00:00Z"/>
        <d v="2022-09-07T00:00:00Z"/>
        <d v="2022-09-17T00:00:00Z"/>
        <d v="2023-07-07T00:00:00Z"/>
        <d v="2023-05-15T00:00:00Z"/>
        <d v="2022-09-16T00:00:00Z"/>
        <d v="2023-02-06T00:00:00Z"/>
        <d v="2022-10-12T00:00:00Z"/>
        <d v="2023-04-05T00:00:00Z"/>
        <d v="2022-11-07T00:00:00Z"/>
        <d v="2022-11-08T00:00:00Z"/>
        <d v="2022-11-03T00:00:00Z"/>
        <d v="2023-01-12T00:00:00Z"/>
        <d v="2022-10-31T00:00:00Z"/>
        <d v="2022-12-12T00:00:00Z"/>
        <d v="2023-01-30T00:00:00Z"/>
        <d v="2023-01-31T00:00:00Z"/>
        <d v="2023-01-09T00:00:00Z"/>
        <d v="2022-12-01T00:00:00Z"/>
        <d v="2022-11-10T00:00:00Z"/>
        <d v="2022-11-21T00:00:00Z"/>
        <d v="2022-11-22T00:00:00Z"/>
        <d v="2022-12-20T00:00:00Z"/>
        <d v="2022-12-07T00:00:00Z"/>
        <d v="2022-11-28T00:00:00Z"/>
        <d v="2023-02-23T00:00:00Z"/>
        <d v="2023-03-06T00:00:00Z"/>
        <d v="2023-03-16T00:00:00Z"/>
        <d v="2023-03-20T00:00:00Z"/>
        <d v="2023-04-07T00:00:00Z"/>
        <d v="2023-03-13T00:00:00Z"/>
        <d v="2023-04-14T00:00:00Z"/>
        <d v="2023-04-10T00:00:00Z"/>
        <d v="2023-05-02T00:00:00Z"/>
        <d v="2023-02-24T00:00:00Z"/>
        <d v="2023-04-26T00:00:00Z"/>
        <d v="2023-02-25T00:00:00Z"/>
        <d v="2023-04-06T00:00:00Z"/>
        <d v="2023-04-09T00:00:00Z"/>
        <d v="2023-05-04T00:00:00Z"/>
        <d v="2023-05-29T00:00:00Z"/>
        <d v="2023-05-05T00:00:00Z"/>
        <d v="2023-07-04T00:00:00Z"/>
        <d v="2023-07-24T00:00:00Z"/>
        <d v="2023-06-23T00:00:00Z"/>
        <d v="2023-07-25T00:00:00Z"/>
        <d v="2023-08-17T00:00:00Z"/>
        <d v="2023-08-11T00:00:00Z"/>
        <d v="2023-08-10T00:00:00Z"/>
        <d v="2023-08-16T00:00:00Z"/>
      </sharedItems>
    </cacheField>
    <cacheField name="Actions Taken " numFmtId="0">
      <sharedItems containsBlank="1">
        <s v="Minutes of Meeting signed by Principal on effectiveness of the training, the process to start by Feb 2020"/>
        <s v="Action taken- Lock fixed for library."/>
        <s v="lower level of english extra classes have been started."/>
        <s v="objective goals are made 2019-2020 and mail sent to teachers."/>
        <s v="Past exam papers are now ket in library and arranged suject wise."/>
        <s v="Additional roles and resposibilities have been defined for teachers and coordinators to mentor other teachers."/>
        <s v="MyGIIS EPR is now utilised."/>
        <s v="Process of making ID compulsory for all students has been intiated"/>
        <s v="New Periodicals and Magazines are now subscribed for. Photo of the same are attached."/>
        <s v="Attendance record, feedback record of training is now complete."/>
        <s v="Induction and on job training details of newly hired employees conducted by academic coordinator."/>
        <s v="New teachers have been informed during the staff orientation with HR department.Evidences attached."/>
        <s v="Job description created for every role and is effective from April 2019."/>
        <s v="Compentency skill Matrix is made with right experience and qualification."/>
        <s v="Evidence on Principal's approval and cirriculum has been found."/>
        <s v="MOM details are available for circiculum planning."/>
        <s v="Training reqirement details have been recorded online on RAMCO"/>
        <s v="Induction checklist has been maintained."/>
        <s v="Standard format is used and maintained"/>
        <s v="Evidence Found. Ticket can be closed."/>
        <s v="Vendor pre-evaluation Form were used and maintained and therefore ticket can be closed."/>
        <s v="Vendor Pre-Evaluation Form is used and maintained"/>
        <s v="Process, forms and templates updated in common drive and myGIIS"/>
        <s v="Fire evacuations plan are displayed at prominent locations."/>
        <s v="Fire extinguishers has been refilled and new labels with next refilling date is indicated."/>
        <s v="A Fire safety training and mock drill has been planned in the month of June 2019."/>
        <s v="Basket Ball cout has been indentified as assembly point."/>
        <s v="Training for ISO 9001:2015 has been provided by Mr.Mihir and Mr.Rattin."/>
        <s v="Posters of Quality Policy and objectives are been displayed in the campus effcetively."/>
        <s v="PROMISE V2 rolled out in all campuses"/>
        <s v="Training records has been maintained by HR."/>
        <s v="School calender has been updated on my giis."/>
        <s v="With the Implemtation of 7's analysis the segment-wise data is communicated to the teachers."/>
        <s v="GMP documents has been checked and verified and it has been implemented in the campus."/>
        <s v="SWOT Analysis done by the campus"/>
        <s v="Training conducted by the new teacher."/>
        <s v="Coordinator has started process of preparing and checking teacher's monthly report."/>
        <s v="Compliant handling system is in place and monitored by campus"/>
        <s v="Fire drill evidence is conducted and record of the same is now maintained"/>
        <s v="Curriculum is now approved"/>
        <s v="Minutes of the meeting are maintained for critical discussions"/>
        <s v="Paper vetting form is in use now."/>
        <s v="Answer key is now created"/>
        <s v="Vendor Pre-Evaluation form is in use now."/>
        <s v="PPM now maintained by the campus."/>
        <s v="MSDS is now made available in labs"/>
        <s v="Evidence of Evaluation Recordof Induction training is available"/>
        <s v="Revision of Manual On this point Exclusion 7.1.5 to be added to 4.3"/>
        <s v="Master List to be revised and retention period to be included"/>
        <s v="Class teacher to ensure that a verification of dates mail is received from parent in future"/>
        <s v="ppt to be categorized and labelled and if used,lesson plan to clearly state the referance no."/>
        <s v="All Exam papers Soft Copy to be encrypted and stored by Exam Department.Exam Process to be Included in Annexures"/>
        <s v="a.The Observation Document changed by including the parameter of Follow up observation.                                                                                                                                                                        "/>
        <s v="Recruitment Policy to clearly define the roles and responsibilities of Relief Teachers be it short term or long Term"/>
        <s v="Storage of Books to be changed to ensure no damage or loss"/>
        <s v="Verification of Record Keeping to checked and photos of Extinguisher label to be included to aviod errors"/>
        <s v="Evidence for Rating  added on  Vendor Evaluation documentation"/>
        <s v="The academic objectives set subject wise for primary and secondary was decided by academic leaders and disseminated to all teachers.They are aware of their  academic KPIs.&#10;"/>
        <s v="AEB minutes documents the changes and color coding has been implemented"/>
        <s v="SLA are developed"/>
        <s v="GIIS maintains just in time inventory"/>
        <s v="PDPA requirements are notified to all teachers, staff, parents and third party"/>
        <s v="AEB minutes where decision is taken not to implement FOG Index"/>
        <s v="Proper Channelisation of bus routes."/>
        <s v="Answer key should be shared with parallel teachers along with question-paper."/>
        <s v="Word fortnightly should not be used along with the lesson plan."/>
        <s v="Proper time table of obervations should be made so that each teacher''s lesson is observed atleast once in ayear."/>
        <s v="Data is secured in external HDD"/>
        <s v="CCTV installed"/>
        <s v="Proper proxy time table is maintained"/>
        <s v="Proxy Procedure is intimated by WhatsApp"/>
        <s v="Security fees refund option is now being been mapped in myGIIS"/>
        <s v="Student transfer message are now automated. Hence, ticket can be closed"/>
        <s v="emergency exits are kept closed "/>
        <s v="Rubber mats etc are displayed in the campus"/>
        <s v="contract labour licenece not applicable to the campus"/>
        <s v="Fire NOC is furnished by the campus. Hence, ticket can be closed"/>
        <s v="Campus handles school e-waste"/>
        <s v="Health cards are maintained."/>
        <s v="There is a doctor on call arranged by campus."/>
        <s v="School is following proper breaks"/>
        <s v="Dietician is placed in campus."/>
        <s v="Teachers  monitors students meal"/>
        <s v="Safety committee is now formed in school"/>
        <s v="Electrician visits school regularly"/>
        <s v="Medical records are maintained"/>
        <s v="GIIS surat has medical kit in sports room"/>
        <s v="Children caary their own water bottle"/>
        <s v="Staff background is checked"/>
        <s v="Child protection policy is formed in school."/>
        <s v="Trainings are provided in school"/>
        <s v="Stress Management is conducted by campus"/>
        <s v="Fire extinguishers are been installed in the campus"/>
        <s v="As per the Country director's instructions, due to non availability of budget railings cannot be provided this year"/>
        <s v="Smoke detectors are replaced and are in working condition now"/>
        <s v="Safety checks are maintained by the campus"/>
        <s v="FE are now placed in bus and training has been provided"/>
        <s v="CCTV cameras has been installed"/>
        <s v="Transport manager details are displayed inside the school premises."/>
        <s v="First Aid boxes are kept in the campus"/>
        <s v="Alarm bell is in the school buses."/>
        <s v="Uniform is provided corret name &amp; other details."/>
        <s v="Medical record maintained"/>
        <s v="Containers are now used as storage."/>
        <s v="Aprons are now seen"/>
        <s v="Drying towels are now provided"/>
        <s v="food item are safely brought to school"/>
        <s v="Railings are put in school."/>
        <s v="FE's are available and checked for expiration"/>
        <s v="Records are maintained"/>
        <s v="Ceiling is maintained by the campus."/>
        <s v="AS per the CD, no canteen facility available for this year so can be closed"/>
        <s v="House keeping standards are maintained"/>
        <s v="Chairs and AC's are now removed"/>
        <s v="The school has tied up with the hospital"/>
        <s v="Teachers are trained for first  Aid in campus."/>
        <s v="Medical checks are carried for all students"/>
        <s v="Health and Wellness club organised by Teachers"/>
        <s v="School Health manual maintained and shared by teachers"/>
        <s v="First Aid posters displayed in school premises."/>
        <s v="Medical awareness provided in campus"/>
        <s v="Facility provided in school for differently abled children in school"/>
        <s v="Counselor on roll in school campus"/>
        <s v="Child protection awareness provided to parents."/>
        <s v="Child Abuse policy in place now."/>
        <s v="Adolescence related awareness provided to students"/>
        <s v="Awareness program conducted by school"/>
        <s v="Evacuation plan is displayed by school"/>
        <s v="student and staff are trained, for evacuation plan."/>
        <s v="Fisrt Aid program awareness is conducted by school"/>
        <s v="Staff is trained in DM and evacuation plan."/>
        <s v="School has tied up with hospital nearby for emergency ambulance"/>
        <s v="Protocol followed in case of emergencies is displayed in different parts of the building"/>
        <s v="Training is provided by the school"/>
        <s v="Yes the school is well equipped"/>
        <s v="DRP plan exist in the campus"/>
        <s v="Yes, the school has Disaster Team"/>
        <s v="Yes, the school staff is trained for Disaster"/>
        <s v="As per the school Disaster plan"/>
        <s v="Assembly area is marked and visible "/>
        <s v="yes mock drills are conducted in the school"/>
        <s v="Yes, the school has proper e-waste handling system"/>
        <s v="Yes it is visible"/>
        <s v="Details are now provided"/>
        <s v="Yes the windows of the bus is well fitted"/>
        <s v="Medical check is provided to the campus"/>
        <s v="Phone is provided to the bus driver"/>
        <s v="The school building is free from any such toxic material"/>
        <s v="Pest control activities are performed"/>
        <s v="The school campus is well lighted and ventilated"/>
        <s v="Doors and windows are well fitted"/>
        <s v="Proper attire is provieded to the cook"/>
        <s v="Cleaning of utensils are now done at proper facility"/>
        <s v="Containers are in place"/>
        <s v="Food material is well stored"/>
        <s v="Adequate facilities for tiolets are provided"/>
        <s v="Medical check is reguarly done"/>
        <s v="Treatment is done within the limit"/>
        <s v="Adequate measures are taken"/>
        <s v="Cleaning is taken care by school"/>
        <s v="Pest control treatment done in school"/>
        <s v="Medical record are examined by the medical practitioner"/>
        <s v="Exits are clearly identifiable"/>
        <s v="stairways are free from any storage. "/>
        <s v="Evacuation plan posted every where in the school."/>
        <s v="As per the school safety plan"/>
        <s v="Safety posters well placed in school"/>
        <s v="Toilets are kept clean by the school"/>
        <s v="Signages are visible"/>
        <s v="FE signage are now visible"/>
        <s v="Monitoring of CCTV camera is done"/>
        <s v="Background checks done by school"/>
        <s v="School security committee exsits"/>
        <s v="As per security plan"/>
        <s v="As per safety plan"/>
        <s v="Process exists"/>
        <s v="Identity of visitors checked"/>
        <s v="Approval process exists"/>
        <s v="ID and badges are separte for teachers, visitors and parents"/>
        <s v="As per training plan"/>
        <s v="Fire Hydrants are installed, hence ticket can be closed"/>
        <s v="As per disaster plan"/>
        <s v="Evacuation drill taining is conducted"/>
        <s v="Fire drills conducted"/>
        <s v="Training are conducted"/>
        <s v="Social media policy exists"/>
        <s v="CCTV installed in cafeteria."/>
        <s v="Staff and students are now trained to report unescorted visitors / strangers"/>
        <s v="Camera view is now clear"/>
        <s v="As per school policy"/>
        <s v="Keys are properly managed"/>
        <s v="Fire alarm system exists"/>
        <s v="Smoke detectors are operating and school campus has entered into AMC with the vendor for its regular maintenance"/>
        <s v="CCTV Camera installed in buses"/>
        <s v="First aid kit in all school buses"/>
        <s v="FE kept at all places"/>
        <s v="CCTV is now installed in buses"/>
        <s v="Security guards are deployed with proper background checks"/>
        <s v="Customer complaint policy exists"/>
        <s v="Unwanted material is cleared"/>
        <s v="Campus has completed documentation process and government will be issuing the license."/>
        <s v="Noise level test is done by school"/>
        <s v="All are obtained by the campus"/>
        <s v="Air quality test in now done in the campus"/>
        <s v="School has male attendant"/>
        <s v="School pick up -drop off arranged in such a way that no girl child is picked up first and dropped of last"/>
        <s v="Canteen records maintained"/>
        <s v="Cleaniness of transport of food is well taken care by school"/>
        <s v="School buses are painted yellow"/>
        <s v="Details are displayed prominently"/>
        <s v="Windows of the bus are now fitted with grills"/>
        <s v="FE in school buses"/>
        <s v="CCTV properly installed"/>
        <s v="Transport manager details are displayed inside the school bus."/>
        <s v="School buses are fitted with alarm bells and sirens"/>
        <s v="Medical records produced"/>
        <s v="Proper uniform is provided"/>
        <s v="Valid agreement exists"/>
        <s v="Medical records including blood group details are maintained"/>
        <s v="Refresher training is conducted to increase proficiency"/>
        <s v="Mobiles have been provided to Drivers and attendants"/>
        <s v="Feeback reocrd maintained"/>
        <s v="Medical records produced&#10;Reporting system of illness is there"/>
        <s v="AS per the CD, no budget for this year so can be closed"/>
        <s v="EMP are displayed in campus"/>
        <s v="FE are easily accessible"/>
        <s v="Housekeeping is adequately taken care by the school"/>
        <s v="Records are maintained for MSDS"/>
        <s v="OSHAs posters prominently displayed"/>
        <s v="All naked wires are covered"/>
        <s v="Rubber mats are place in front of energised board "/>
        <s v="Stacking of material is proper"/>
        <s v="Toilets are clean as per checklist"/>
        <s v="safety signs are clearly visible"/>
        <s v="Safety signage visible"/>
        <s v="FE is kept at designated place"/>
        <s v="Students Health issue is now communicated to the school by google form "/>
        <s v="A program has been designed to understand health problems of the children"/>
        <s v="Teachers training schedule in place."/>
        <s v="Laboratories are equipped to handle common emergencies"/>
        <s v="they are monitoried by duty muster"/>
        <s v="PE instructor in consultation with Nurse, to do monitoring and analysis of the Students Health. "/>
        <s v="School Bus is equipped with first aid boxes etc."/>
        <s v="Training schedule for staff in place."/>
        <s v="According to an article published, employers may not get an answer because of PDPA act with reference to background checks of an employee. "/>
        <s v="Child policy put in place according to The Child Act 2016"/>
        <s v="Trainer from Ministry of Women And Child Development trained the staff to protect children from abuse"/>
        <s v="Assembly are conducted in school where children are taught 'good touch and bad touch'."/>
        <s v="Issue is addressed in school assembly and by the counsellor."/>
        <s v="Assembly are conducted in school where program's are conducted to address issues on bullying, harassment etc"/>
        <s v="Assembly are conducted in school where program's are conducted to build confidence among students."/>
        <s v="Evacuation plan is displayed at different places in the school"/>
        <s v="student and staff are trained, and signage are visible"/>
        <s v="CCTV installed in blind spots."/>
        <s v="Staff is trained for emergency"/>
        <s v="Not mandatory for campus hence currently decided to go as per single railing "/>
        <s v="CPR and Rirst Aid Training conducted"/>
        <s v="As per DRP, disaster response team is now formed"/>
        <s v="As per DRP, the school staff is now trained"/>
        <s v="As per DRP the school is prepared for terroist attack"/>
        <s v="Campus have safety and security policy"/>
        <s v="As per DRP by school"/>
        <s v="Maintenance contracts are entered by the school to ensure preventive checks for safety purposes"/>
        <s v="Assembly area is marked clearly"/>
        <s v="Part of DRP"/>
        <s v="LPG gas  has been checked for leakage"/>
        <s v="Disaster management plan includes all Students and Staff"/>
        <s v="Mock drill when to be conducted specified in the calender"/>
        <s v="Cyber security guide implemented by school"/>
        <s v="Schol bus is now painted yellow"/>
        <s v="School Bus on Duty is prominently written."/>
        <s v="GPS installed in buses "/>
        <s v="School has first aid box, drinking water in the bus&#10;Card is maintained if any medicine is removed&#10;"/>
        <s v="Tint has been removed from the bus which has tinted glasses"/>
        <s v="Certificates of the Driver check-up in place."/>
        <s v="Students are trained to foolow discipline in the school bus."/>
        <s v="Survey from students are conducted"/>
        <s v="Students have started participating "/>
        <s v="Stairways are as per local requirements"/>
        <s v="mamagement decided not to cover tubelights presently"/>
        <s v="Conttact with canteen vendors mentions the details of proper gears to maintain hygiene"/>
        <s v="KL does not have nay requirement or mandate from the government to examine the water quality.&#10;However, School voluntary takes precautions and water supplied by the government is filtered and by water purifier and the same is serviced."/>
        <s v="Exit signage are visble"/>
        <s v="Old booKs and AC are now removed"/>
        <s v="Stairways repaired by school hence ticket can be closed"/>
        <s v="Evacuation plan is posted back"/>
        <s v="All issues and supplies are now in proper places."/>
        <s v="MSDS material now available for cleaning purposes"/>
        <s v="Safety posters are prominently displayed."/>
        <s v="Sigange visible in the campus"/>
        <s v="Signage are visible"/>
        <s v="Dormates are placed"/>
        <s v="No equpment and supplies are into walkway or sharp corners"/>
        <s v="Open wires are covered"/>
        <s v="Yes they are now covered"/>
        <s v="No visible naked wires in classroom and other areas in the school"/>
        <s v="All ECB's and MCB are marked clearly for authorised restricted entry only"/>
        <s v="campus have earthing to protect against lightening"/>
        <s v="No furniture is kept in aisle&#10;"/>
        <s v="Boxes are now removed"/>
        <s v="Signs are added to the evacuation plan"/>
        <s v="Yes the pressure guage of extinguisher is fully charged, needle is showing green point."/>
        <s v="Floor mats are placed"/>
        <s v="Adequate First Aid boxes are available and list is maintained"/>
        <s v="List of First Aid is maintained and the content in the First Aid box is aper the list."/>
        <s v="First Aid boxes are placed at all main places"/>
        <s v="School safety manual created by the school"/>
        <s v="Fiirst Aid posters are now displayed prominently"/>
        <s v="School Nurse informs parents before giving any medicines to students"/>
        <s v="Audit findings both for external and internal is attended by the campus"/>
        <s v="Drill down option has now been done in Helpdesk"/>
        <s v="effectivenesss of training is done yearly for all employees."/>
        <s v="For non staff training is conducted by external trainers"/>
        <s v="First aid boxes kept in Primary and secondary block"/>
        <s v="Programme has been initiated "/>
        <s v="School keeps proper medical records"/>
        <s v="It is ensured teachers are making use of School Health Manual"/>
        <s v="Teachers trained and are made aware of First Aid."/>
        <s v="First-Aid kit to be provided in chemistry lab"/>
        <s v="First-Aid protocol are now displayed"/>
        <s v=" Parent-Teacher-Student Committee has been initiated "/>
        <s v="Training is provided to staff and students"/>
        <s v="Smoke detectors are replaced"/>
        <s v="Emergency protocol are now displayed"/>
        <s v="School has disaster response team."/>
        <s v="emergency signage displayed"/>
        <s v="Contact details are now displayed"/>
        <s v="Procedures are now documented to report to government agencies"/>
        <s v="Fire drill are scheduled"/>
        <s v="Branding of the school buses are now done."/>
        <s v="Details are now available on the back side of the bus."/>
        <s v="FE is now kept and records updated"/>
        <s v="PVC's are completed by the campus"/>
        <s v="First Aid boxes now available in all buses."/>
        <s v="Medical Reports available"/>
        <s v="Blood group details now made available"/>
        <s v="Records are available"/>
        <s v="Checking is done "/>
        <s v="PTM and bus complaint tracker is now maintained separately"/>
        <s v="Water is now tested for potability."/>
        <s v="Food transported in three vehicle"/>
        <s v="Records for pest control maintained by the campus"/>
        <s v="Medical practitioner has now certified medicines"/>
        <s v="Suppliers have produced their valid license"/>
        <s v="Materials have been removed"/>
        <s v="FE is now kept in the campus."/>
        <s v="Inventory list maintained"/>
        <s v="Material are now tagged"/>
        <s v="MSDS poster are now displayed."/>
        <s v="wires are covered"/>
        <s v="Naked wires are coveerd"/>
        <s v="Rubber mats are placed in front of energised board "/>
        <s v="Periodic checking is noe done"/>
        <s v="False ceiling repaired"/>
        <s v="Waste material is removed"/>
        <s v="Buliding material is now removed"/>
        <s v="Medicines kept as per authorities defined prescription."/>
        <s v="Medical tests are conducted"/>
        <s v="Training sessions are conducted"/>
        <s v="Visitor management SOP in place"/>
        <s v="Store room is now well organised and maintained "/>
        <s v="Cameras are placed to cover all points"/>
        <s v="Cameras are working"/>
        <s v="Monitoring is now done, evidence is provided hence this ticket can be closed"/>
        <s v="Back up is taken by the campus"/>
        <s v="Waste material removed"/>
        <s v="RFID system in place"/>
        <s v="SOP on Key management is collated and circulated"/>
        <s v="log is maintained of issuing keys with signatures"/>
        <s v="SOP exists"/>
        <s v="Emergency Kit exists"/>
        <s v="Trainings are provided by school"/>
        <s v="worthiness check of the bus is part of SLA"/>
        <s v="Post duties and resposibilities are translated into vernacular language "/>
        <s v="Tie-up with near by hospital"/>
        <s v="PV records of all staff is maintained"/>
        <s v="Hygiene Check now conducted"/>
        <s v="License made available"/>
        <s v="Repair reports submitted"/>
        <s v="Records now avaiable"/>
        <s v="Inspection report of fire safety produced by the campus"/>
        <s v="Proper mechanisim of disposal"/>
        <s v="Records are made"/>
        <s v="Certificate obtained"/>
        <s v="ECA and CCA found in Teachers observation schedule."/>
        <s v="TAT register is maintained"/>
        <s v="leave Balance in RAMCO is updated and corrected"/>
        <s v="CCTV Camera installation provision is made by the campus "/>
        <s v="New time table is circulated to ensure teachers reach on time"/>
        <s v="Bus register showing arrival on time"/>
        <s v="Stock aeeseement form is now developed and maintained"/>
        <s v="New procedure has been implemented, proxy procedure is now followed "/>
        <s v="Fire exit doors are open"/>
        <s v="Process of keeping a record of the vehicle parked in the school premise has been initiated"/>
        <s v="police verification certificates are provided and and new agreement made with the vendor"/>
        <s v="License from the vendor is available now"/>
        <s v="Fire NOC has been received from the developer"/>
        <s v="License made available&#10;CCTV Installed"/>
        <s v="Teachers and Staff are trained"/>
        <s v="Alarm bell and panic button are part of the school buses"/>
        <s v="annual medical check up is done by vendor"/>
        <s v="Vendor gets medical examination done"/>
        <s v="First Aid box as per the list"/>
        <s v="First aid kit and medicinal records are avaibale in the school "/>
        <s v="First Aid tool kit has been arranged by the campus"/>
        <s v="Disinfenctant are made available in laboratory."/>
        <s v="For patrolling details are maintained properly"/>
        <s v="barbed wires to be done by the developer in Phase II, i.e dec 2021"/>
        <s v="Wheelchair has been arranged by the campus"/>
        <s v="Sports room cleared"/>
        <s v="Evacuation plan displayed near security cabin"/>
        <s v="CCTV cameras are installed in all classrooms however, practically to cover the entire class may not be possible hence ti siiue can be closed"/>
        <s v="At the reception, emergency contact nos list is now available"/>
        <s v="Validity on Fire extinguishers is now updated. Stock keeping unit is maintained in stock register. Also fire extinguisher is available in store room."/>
        <s v="Smoke detectors are uncovered."/>
        <s v="Board is displayed indicating assembly area."/>
        <s v="Emergency contact nos list in now kept in Principal's room"/>
        <s v="Checklist when contracting with the new bus vendor has been submitted"/>
        <s v="Attendants are trained for emergency"/>
        <s v="Police verification certificate have been received"/>
        <s v="As per the meeting with Associate director on 9th march 2020, printing of names is not practically possible however vendor's name is printed"/>
        <s v="Student list with blood group added and available in the school buses"/>
        <s v="Provision has been made"/>
        <s v="Hadapsar admin has taken the training and records are maintained"/>
        <s v="Alcohol test is conducted and recorded"/>
        <s v="Proper complaint register maintained"/>
        <s v="A door with proper lock and key is now fitted."/>
        <s v="relevant columns like location details, date of expiry, renewal, type of fire extinguishers, etc. added to the spreadsheet "/>
        <s v="Emergency Light provision has been made "/>
        <s v="MSDS records are now maintained"/>
        <s v="Rubber Mat and pool display signage both are kept and displayed in the campus"/>
        <s v="Currently the emergency torches are provided"/>
        <s v="Proper gloves, head covers etc provided "/>
        <s v="Pest control records maintained"/>
        <s v="Daily work performa sheet is maintained"/>
        <s v="Emergency Floor plan is displayed"/>
        <s v="Feback records are maintained"/>
        <s v="List of FE mainted location wise"/>
        <s v="FE is now at their designated place"/>
        <s v="Clearing checklist are maintained"/>
        <s v="Stairways with handrails are now availaible"/>
        <s v="Electric panel doors are locked"/>
        <s v="Inspection reports are maintained at the campus"/>
        <s v="Desktop PC is provided to the nurse"/>
        <s v="Fire NOC is not required for campus "/>
        <s v="CCTV cameras are bought by the school and after the lcokdown they will be installed"/>
        <s v="As per CD due to covid-19, this AF can be closed for this year"/>
        <s v="Fire evacuation plan is displayed in campus"/>
        <s v="Eye wash is kept in the lab"/>
        <s v="VMC is dislpayed in the campus"/>
        <s v="Push and Pull stickers are now put in all glass doors"/>
        <s v="Assembly signage point is now displayed in the school"/>
        <s v="Lift license is displayed"/>
        <s v="Level differences in the step is identified with yellow tape"/>
        <s v="Summary report is maintained for tracking training effectiveness"/>
        <s v="Happiness Index survey is now conducted by the campus"/>
        <s v="Feedback is now collected by the campus"/>
        <s v="Complaint register is maintained"/>
        <s v="Recored related to Assembly etc are maintained"/>
        <s v="Exam room is now identified"/>
        <s v="Desktop provided to the nurse, file is maintained by the nurse which is password protected"/>
        <s v="incident register with required details along with accident book is maintained"/>
        <s v="Accident / incident frequency is recorded by Sports department and Nurses in incident register, accident book.Also students data is password protected."/>
        <s v="Records are now maintained in proper maintained"/>
        <s v="Safety box installed"/>
        <s v="Dicision has been taken to educate people on safety"/>
        <s v="Awareness session has been conducted on Good Touch/ Bad touch/ Adolescence"/>
        <s v="PPE equipment are labelled and displayed"/>
        <s v="Evacuation plan displayed "/>
        <s v="MOM is maintained by the campus"/>
        <s v="Marks of IGCSE are now entered in myGIIS"/>
        <s v="Induction is now conducted by the campus. Hence, ticket can be closed"/>
        <s v="Orientation email are sent to new parents making them aware about curriculum and plan of the year ahead "/>
        <s v="During COVID times and online classes the classes conducted by teachers  are observed virtually by coordinators and principal on rotation basis."/>
        <s v="Note book checking done during online classes  is observed by coordinator as she/ he attends   the web-sessions on planned intervals."/>
        <s v="List of Teachers are now maintained by the campus"/>
        <s v="Academics target are set now"/>
        <s v="Principal is part of the google drive folder for lesson plan therefore it is validated and checked"/>
        <s v="Exam department minutes of the meeting states that they plan for exam in accordance with the exam schedule"/>
        <s v="Campus has initiated the process of collecting updated information of children."/>
        <s v="Emergency list prepared and kept with Admin and leadership staff"/>
        <s v="Formal communication has been sent to parents regarding Helpdesk"/>
        <s v="Induction training module also includes OHS points specific to the campus"/>
        <s v="A formal lesson plan is prepared for First Aid and Training is evaluated for its effectiveness "/>
        <s v="Additional water tank is placed near the field in the campus"/>
        <s v="Needs and expectations are now differentiated and documented"/>
        <s v="formal training feedback is obtained for effectiveness"/>
        <s v="School nurse reviews the medical report for correctness"/>
        <s v="There are no vendor rejection untill now"/>
        <s v="Additional Credential Checks of employees are done by an outsourced agency"/>
        <s v="Man-made emergencies are identified in Emergency preparadeness document"/>
        <s v="Mass gathering at events and related activities are identified and is part of risk document"/>
        <s v="Safety trainings are provided including test"/>
        <s v="Function wise risk and opportunities are obtained"/>
        <s v="Induction slides related to OHS included by HR in induction training"/>
        <s v="Vendor evaluation reports are also made available in campus and uptill now to vendor has bben rejected"/>
        <s v="Gujarat state wages will be revised after lockdown as per CD"/>
        <s v="Credential Checks are verified by the Third party vendor"/>
        <s v="Canteen Service Provider’s KITCHEN Visit Check List &amp; Visit Reports are maintained"/>
        <s v="Function-wise risk and opportunities are identified"/>
        <s v="Induction training module of the campus icludes OH&amp;S points"/>
        <s v="Training formally conducted by Nurse"/>
        <s v="Vendor evaluation reports are considered and are available at sites"/>
        <s v="Canteen not yet started by school, hence its Not applicable"/>
        <s v="HIRA has identified risk for exposures of children to animals inside school premise "/>
        <s v="function wise risk and opportunity is prepared"/>
        <s v="ISO 45001 training is included as part of Induction training slides"/>
        <s v="Formal trainng programme is prepared with training evaluated for its effectiveness"/>
        <s v="Formal feedback forms are obtained for training effectiveness"/>
        <s v="vendor evaluation reports are considered"/>
        <s v="As per vendor agreement food is tested on yearly basis"/>
        <s v="Background checks are done by the third party"/>
        <s v="HIRA has identified risk related to gatherings at events like sports, annual day etc."/>
        <s v="Canteen Food Test will be tested by authorised Agent and is part of Agreement "/>
        <s v="Risk analysis are done site specific"/>
        <s v="Induction training modules also includes training on OH&amp;S"/>
        <s v="First Aid lesson conducted by Nurse a formal lesson plan is made"/>
        <s v="Training feedback process evaluation in place"/>
        <s v="In Tokyo medical is done for all staff by liceneced govt. doctors"/>
        <s v="Vendor evaluation and analysis is conducted by the campus and reports are available at the respective site. "/>
        <s v="Tokyo campus sources canteen food from licensed vendor whose food is checked by govt. on regular basis"/>
        <s v="In Tokyo staff is always recurited based on social security no. obtained by govt."/>
        <s v="Trainings related to ISO 45001 is conducted by the campus"/>
        <s v="Site specific risk and opportunities are identified"/>
        <s v="Checklist has been created by project Team which includes warranty timeleines"/>
        <s v="SOP has been created by Project Team"/>
        <s v="Checklist have been developed for operations dept. to ensure compliance of day to day operations"/>
        <s v="Isuues are classified into internal and external"/>
        <s v="senior management are aware of the IMS process and its implementation"/>
        <s v="Policy is now displayed in notice board etc in campus"/>
        <s v="Targets are revised and set for the campus"/>
        <s v="Analysis are done in Hubspot"/>
        <s v="HIRA document is prepared by the campus where risk is identified"/>
        <s v="Heavy rain and lighting is included as part of the risk register"/>
        <s v="External vendor is now part of the vendor committee"/>
        <s v="safety kits are available and are now part of the mock drill report"/>
        <s v="Training effectiveness is already in the system Teamie/Percipio&#10;And is also under development by HR Taining head for external trainings"/>
        <s v="New joinee date can be seen in induction tracker"/>
        <s v="Engagement calender is put in place by the campus"/>
        <s v="Closure status tags are put by the campus"/>
        <s v="lesson observation is conducted keeping in view PDCA cycle of the standard"/>
        <s v="Needs and Expectations of key stakeholders are differentiated"/>
        <s v="Timelines to review needs and expectations are defined by the campus as yearly"/>
        <s v="Needs and expectations of different stakeholders are identified"/>
        <s v="ISO Internal Auditor Training are scheduled by GCEE Team. And AD Campus 2 Academic Supervisors have attended the training Mr. Ravi Rajasekhar and Ms. Merlin. And will also attend future training scheduled by GCEE Team."/>
        <s v="SSPD (HIRA) register developed by the campus"/>
        <s v="Tracker is updated w.r.t date of joining and induction date so that 7 days lead time can be calculated"/>
        <s v="Awareness related to ISO 45001 has been added in the Teamie training HR module. "/>
        <s v="Unknown and new pests ( Bee Swarm) are included in the risk register"/>
        <s v="Audit report format has been introduced by GCEE"/>
        <s v="Risk mitigation column has been added to the needs and expectations document"/>
        <s v="suggestions and complaints are now segregated"/>
        <s v="A column has been added in the Parents feedback register for the status of the complaints and suggestions"/>
        <s v="Feedback for canteen evaluation has been created by the campus"/>
        <s v="Outsourced vendors are part of OHS committee"/>
        <s v="Vendor Evaluation Rating is communicated to the vendor as a process"/>
        <s v="First Aid training conducted by Nurse Campus to teachers and senior students"/>
        <s v="myGIIS access is now given to all hence as per the attached evidence this ticket can be closed."/>
        <s v="All employees record are maintained by HR for induction etc.,"/>
        <s v="Access of myGIIS is given and whistle blower policy is also being shared"/>
        <s v="Training module of OHS&amp;S available in Teamie"/>
        <s v="Each role is defined and objectives are set and KPI's are also defined in RAMCO"/>
        <s v="Verification report is communicated and records are updated by HR"/>
        <s v="SOP has been created by the Campus"/>
        <s v="Checklist of compliances is made and updated "/>
        <s v="Percipoi training software has been introduced with subtitiles training modules"/>
        <s v="Assessment of training is available in new training software i.e Percipoi"/>
        <s v="For staff and Teachers new training module has been introduced i.e Percipoi"/>
        <s v="Background checks are done for all teachers and staff"/>
        <s v="Record sheet is maintained by the campus for long standing issues"/>
        <s v="Job role based training modules defined in Percipoi"/>
        <s v="Training on ISO Standards were given to the campus"/>
        <s v="Risk assessment document is prepared department wise by the campus"/>
        <s v="Safety Certificate of lift are renewed."/>
        <s v="Monitoring of records are now done in campus"/>
        <s v="More comprehensive interested parties document has been made by campus."/>
        <s v="Hanging wires are now tapped"/>
        <s v="New PC's are installed in the library"/>
        <s v="Checklist has been designed and documentated"/>
        <s v="PC has been installed in the sickbay"/>
        <s v="A demo of CPR was conducted by the Nurse."/>
        <s v="Operations are now converting operations manual into excel"/>
        <s v="Vendor evaluation form is now implemented in the campus."/>
        <s v="The CPR poster in the sickbay has been changed "/>
        <s v="A formal lesson plan has been prepared by the school"/>
        <s v="Proxy documentation has been enchanced."/>
        <s v="For sports teacher, teachers are given first aid training"/>
        <s v="This is done by campus as recorded in MRM"/>
        <s v="Interested parties are now determined by the campus"/>
        <s v="OHS&amp;S Policy awareness made in campus"/>
        <s v="IMS procedures shared by the quality coordinator with the campus.&#10;And the team is made aware that it is available in myGIIS"/>
        <s v="Legal register made campus specific"/>
        <s v="Parents and student satisfcation survey is analysed and reasons for difference recorded"/>
        <s v="Google form has been created by the campus to capture feedback of the parents"/>
        <s v="This process has been initiated by the IT team in the campus"/>
        <s v="It has been stated in MRM that documents will be organised when audit will be conducted"/>
        <s v="Risk for the continuity of the business is identified in the risk register by the campus"/>
        <s v="Requirement of the additional staff is identified in the risk register"/>
        <s v="Employees resume bank made in google drive"/>
        <s v="campus in MRM decided to immediately implement corporate document which has rating system"/>
        <s v="HR has strenghtened the records of training added budgeted v/s completed.&#10;Also Shadow Teacher records are maintained."/>
        <s v="New vendor evaluation form to be used from Dec 2020"/>
        <s v="Complete incident report prepared by the campus"/>
        <s v="Overall awareness training given by the quality coordinator to the campus"/>
        <s v="New vendor evaluation form and vendor satisfaction survey forms are used by campus "/>
        <s v="Removed from ISO Scope"/>
        <s v="Mock Drill is conducted by the campus"/>
        <s v="Control procedure for the document is now available at the campus"/>
        <s v="campus has now standardized the communication process. Parent communication is now happened through mygiis and google classrooms"/>
        <s v="POSCO training has been conducted by the campus and records for the same is also maintained"/>
        <s v="Loose wires were well fitted by campus also, fire extinguisher is kept in the store room&#10;Hygeiene canteen register is also maintained and smoke detectors are also tested."/>
        <s v="A comprehensive risk and opportunity register is maintained by the campus and various needs and expectations of the external parties are identified."/>
        <s v="Analysis of the training records are maintained by the campus"/>
        <s v="Child Protection policy and a circular with safety instruction is provided by the campus."/>
        <s v="Action plan is formulatted by the campus and the same is reviwed by the board"/>
        <s v="Fee ceiling sheet with follow up action parameters maintained by the campus"/>
        <s v="Now petty cash approvals are taken by the campus prior to the expense."/>
        <s v="Recruitment tracker is maintained by campus"/>
        <s v="Biometrics system for attendance of teachers is working now"/>
        <s v="Joiners list and Induction slide updated by the campus"/>
        <s v="Safety committee is now formed in school with names added"/>
        <s v="IT Checklist is made by the campus with receipts and issue columns added"/>
        <s v="Social media is blocked in library PC"/>
        <s v="Annual Pedagogical Planning copy is now maintained by the campus"/>
        <s v="As per the email confirmation received from Academic co-ordinator currently campus is using the worksheets which are provided by HO"/>
        <s v="Campus is maintaining a legal register "/>
        <s v="Needs and expectations of other regulartory bodies are included"/>
        <s v="A comphrehensive Risk assessment register is being prepared by the team "/>
        <s v="This is reveiwed by Global Team and will do things as per their instructions"/>
        <s v="Lesson conduct follow up is monitored by teachers, also homework correction is also done by teachers."/>
        <s v="During PTM's, teachers discuss the completed work with parents"/>
        <s v="Issue has been resolved by IT Team"/>
        <s v="comprehensive Parent handbook is made by the campus"/>
        <s v="Complaints are now captured in Helpdesk"/>
        <s v="Exit interview process has now been put in place"/>
        <s v="Proxy documentation has been enchanced. And worksheet bank provision has been made by the campus "/>
        <s v="Reference check is now performed by HR"/>
        <s v="ISO training program done for the campus"/>
        <s v="lesson has a row added to reflect no. of hours/sessions taken to complete"/>
        <s v="Master list is maintained for teaching material for Youtube and other websites used"/>
        <s v="Report is now available in myGIIS"/>
        <s v="ISO Awareness training conducted for a total of 187 teachers from PG and EC campus as well as for the 2 new GCEE team members. A few Attendance screenshots attached as evidence in ticket no.36778"/>
        <s v="Campus have an Improvement parameter in PV2 , and would like to go with the same. Hence will not maintain a separate tracker."/>
        <s v="Withdrawal list maintained month-wise in Excel sheet with details column giving reason for withdrawal."/>
        <s v="Now added to withdrawal checklist. Principal will approve withdrawal only after dues have been checked. Process put in place from January 2021."/>
        <s v="Health &amp; Safety Training will be included now onwards. Previously only covered Fire &amp; First Aid"/>
        <s v="Column added in induction checklist from Jan 2021. Inductor and Coordinator to sign off on it."/>
        <s v="Complaince Tracker &amp; Register at EC; copies of vendor evaluation also at EC; Copy of Master list of vendors will also be maintained going forward."/>
        <s v="Interested party is reviewd during management meetings"/>
        <s v="Soft copies will be shown during virtual Audit Henceforth"/>
        <s v="current process will be followed by the campus"/>
        <s v="Template will be updated by the campus"/>
        <s v="Risk assessment document updated by the campus"/>
        <s v="Campus have the secon in command person identified and will go with the current process"/>
        <s v="Document will be consolidated by the Campus"/>
        <s v="Risks related to the external parties are identified and needs and expectations document updated by the campus."/>
        <s v="Data and status column duly filled by the campus in the HR document"/>
        <s v="ISO Awareness Training given by the campus"/>
        <s v="Risks document is updated and risks related to vicinity are identified"/>
        <s v="Induction module is made part of the Teamie "/>
        <s v="MRM updated therefore ticket can be closed"/>
        <s v="Validity of the same is checked during Internal Audit "/>
        <s v="This is shared with the Team who is taking care of GALS helpdesk project"/>
        <s v="ISO Awareness training conducted for a total of 187 teachers from PG and EC campus as well as for the 2 new GCEE team members. A few Attendance screenshots attached as evidence."/>
        <s v="Risk and opportunities are tracked at the process level through the changes made in the process documents (IMS)"/>
        <s v="This is in process and shall be taken care with the implementation of the new LMS"/>
        <s v="The MRM with the CAR links was provided as evidence. Audit closure details, internal auditors training details, PV2 reports were given. "/>
        <s v="The same has been included in the handbook.Page 115 in teachers handbook given in the below link. https://drive.google.com/file/d/1_FjfkVo9u_1rdng1e7ygVXYpuMK-vGER/view?usp=sharing​"/>
        <s v="We have put the process of capturing of both capturing both internal, external and ad-hoc trainings. The internal as well external training is captured in detail in the training tracker attached herewith which will give a complete data of all trainings. "/>
        <s v="Various  department risks and mitigation plan  including  Academics, Operations, HR ,Admissions have been documented separately by department heads. Evidences include the same as received from the process  owners. Evidence also include the review meeting "/>
        <s v="Separate vault  for storing exam papers have been put in place in exam room. During exam the access to the room is restricted under the supervision of  exam coordinators. Separate log register also has been put in place to monitor and protect loss of conf"/>
        <s v="mygiis is the official mode of communication. Whats app is an additional informal mode of communication.&#10;Circular has been issued to all teachers with effect to the change in communication mode.&#10;Evidence-&#10;Email sent to teachers.​"/>
        <s v="Process for the student's early leave&#10;&#10;1. Parents are requested to drop an email to class teacher for an early leave request.&#10;2. Teacher approves it via email&#10;3. Child / teacher get the exit slip and teacher signs it . &#10;4. The slip is handed over to recep"/>
        <s v="The handover of the answer scripts was done immediately after the completion of the exam effective from Day 2 of the Cyclic Test 1 i.e. from 25th May 2021.There is a break of 10 minutes after the completion of the exams during which the invigilators can g"/>
        <s v="Mail from the Principal to all the academic staff that the complaints to be raised in helpdesk. A detailed step by step procedure for the same has been mentioned"/>
        <s v="Approval for a printer exclusively for the exam department has been procured by the management and it shall be installed &amp; used solely for the IBDP Examination. The Printer will be placed in the closed room by September 2021. "/>
        <s v="Nurses are informing the class teachers  about the reason of visit of every child which will help the teachers to be aware of the concerns and answer the parents query. To improve  the process  in the sick bay record maintained by the campus nurses, they "/>
        <s v="Vendor evaluation and analysis is conducted by the campus and reports are available at the respective site. Vendor evaluation forms have been standardised"/>
        <s v="Mail from the Principal to all the participants for taking the survey. Results of the effectiveness survey through a questionaire"/>
        <s v="Standard template is sent to the staff and mail to use the same has been sent"/>
        <s v="Mail has been shared to the parents for getting back if there is any updation in the profile of students. https://drive.google.com/file/d/14n335s7mNjTMzm9BayGeF1LMnFD1aLZY/view?usp=sharing "/>
        <s v="To get a feedback post admission to touch base with the new admitted family. This feedback system will commence from 1st July 2021 Customer Feedback end of 1 month schooling. https://forms.gle/Z79pKVJdd8nt8Bsp8​"/>
        <s v="Teachers are asked to maintain their QP password protected. Teachers need to login through teachers login ID in all school computers to prevent access of students to school g drive.&#10;Evidence-&#10;Screen shot of Email sent to all teachers ​​"/>
        <s v="The substitution details are generated through software and once generated they are circulated via MYGIIS  mail (to share the substitution list of the day) in addition to hard copy circulation."/>
        <s v="Home work given for the week has been included in the weekly report."/>
        <s v="The Common template for ACP and LP  is ​ used by all teachers. "/>
        <s v="The copy of licence of nurses are with the opearations department"/>
        <s v="The document has been amended to include media as one of the interested parties"/>
        <s v="Decision taken for modifying the Online lesson observation form so as to enable it editable. The same has been implemented and made editable and shared with the teacher to add her reflections as well.&#10;Evidence&#10;Class observation done by coordinator with re"/>
        <s v="The process has been put in place for proxy document to capture actual work. The substitution document(Proxy) have been included with another&#10; column to monitor the actual work done in class."/>
        <s v="This has been notified to the admissions department. Work-in-progress for the same and this will be part of the new LMS "/>
        <s v="As per Dubai Municipality there are no requirements in place for rabbits in Dubai to be vaccinated. Only if there is a case of relocation of pets to specific countries then the vaccination is required."/>
        <s v="Induction Completion Record is maintained and also the Induction Checklist is maintained. Attaching filled CAR form, Induction checklist form and in Teamie completion record can be generated."/>
        <s v="HR Helpdesk will be implemented by this year end. Where staff can raise request and concerns and will be tracked for closure. The tracker which is maintained at present is attached as evidence"/>
        <s v="The Admissions team have started working on Risk register. PFA risk register for admissions.                                                                                                                                             The quality coordinato"/>
        <s v="Please find attached CAR &amp; Evidence of tracking oral medication. The nurse updates the document with all necessary details"/>
        <s v="Please find attached CAR for  your reference.&#10;&#10;Going forward records will be stored in appropriate manner. &#10;&#10;There was an Immediate change in position of Academic Coordinator. And there was no handover of data done. Due to that retrieval of document was t"/>
        <s v="As in Dubai Campus now the students are100% on campus after summer break (Sep). There is no blended or online classes going on.  So Student’s attendance for online class tracker is not created but we do have ​daily log tracker where all the details are ma"/>
        <s v="Please find attached MOM of MRM. Also addressed the audit findings in MRM. "/>
        <s v="Internal Communication mail is attached where Nurse has sent mail to share the medical history of students with Academic Coordinators. Medical records tracker attached"/>
        <s v="The evidence attached is the trail mail communicating the agency about conducting first aid training to staff. This is a trail mail arranging for the training. The Geo coordinator shall make sure that this training is conducted. Based on this, the ticket "/>
        <s v="Mail communication was earlier sent  by HR to all the employees to complete OH&amp;S training on Teamie. Few new employees are yet to complete the training."/>
        <s v="PFA mail communication where the  SLT is sharing the Sunshine call details with HR. Request you to close the ticket"/>
        <s v="Once the things normalize First aid and CPR training  will be planned with the registered training center. Its put on hold due to pandemic.  "/>
        <s v="Currently there are no other options provided. So will be following the same method for analyzing the data. We have informed the senior management about this OFI and they have agreed to discuss and find alternate solutions. It has been internally decided "/>
        <s v="Only manual entry is allowed in ADEK system. Exporting / uploading of data through MyGIIS or any other application is not accepted by ADEK system. Request you to close this OFI.&#10;&#10;The campus has discussed this internally and the OFI cannot be implemented a"/>
        <s v="This is just a temporary arrangement made for online classes. As many teachers left the country due spouse job loss. Once the students are 100% on campus. The teachers will be appointed and arranged as per the ADEK requirement 25:1 ratio student to teache"/>
        <s v="Going forward, for any online interviews, Evaluation forms also have to be filled in by the candidates.&#10;We were doing the same to all Face to face interviews but not online ones. Audit team mandates this as a compliance.&#10; &#10;Please instruct your subject lea"/>
        <s v="Campus has started maintaining register for complaints and attached is the evidence along with CAR. "/>
        <s v="Campus has reviewed HIRA SSPD document which was shared and as per them all possible risks are mentioned in the excel file. Attached is the HIRA and its CAR "/>
        <s v="Campus has started evaluating vendors and attached is the evidence along with CAR"/>
        <s v="Lift maintenance is done and attached are the evidences. "/>
        <s v="Campus has replaces old medicines. "/>
        <s v="Campus has started using weekly report as per the feedback given and atatched is the evidence along with CAR"/>
        <s v="Campus has stated using Exit Form which is attached along with CAR.  One drive has also created to keep all documents."/>
        <s v="Campus has created common drive to keep all documents. attached are the evidences along with CAR"/>
        <s v="Campus has documented all relevant stakeholders and their needs and expectations along with the SWOT Analysis."/>
        <s v="For smooth handover process, campus has created a drive on which people who will be leaving will upload their data to ensure no gaps. Attached are the evidences."/>
        <s v="Operations has planned drills for other hazards e.g. intruder, Biohazard etc., in the month of December 2021. They have shared its CAR for planned action. "/>
        <s v="Campus has identified process wise risks and updated in attached document. As per the attached evidence this ticket can be closed. "/>
        <s v="Campus will be updating attached letter of undertaking which also includes induction checklist. attached format specifies adherence to GIIS policies and procedures. As per the attached evidences this ticket can be closed."/>
        <s v="Campus has renewed fire NOC and attached is the evidence along with CAR. As per he evidence attached this ticket can be closed."/>
        <s v="Rubber mat is placed in electrical room and campus has provided evidence."/>
        <s v="Hadapsar Principal has requested to arrange the awareness sessions and it will be for all GIIS campuses. attached is the evidence. as per it this ticket can be closed."/>
        <s v="Principal has requested session and it will arranged globally. attached is the email communication along with CAR. as per it this ticket will be closed"/>
        <s v="Campus has prepared the required document. "/>
        <s v="Revised document with CBSE as an interested parties has been provided by campus. as per the attached evidence this ticket can be closed."/>
        <s v="As per the feedback received during audit, campus is documenting follow up actions needs to be taken. https://docs.google.com/spreadsheets/d/1FxQSW8nFFEagryAjuLnb5pnGyMQzZeOizfWI0dxDJA8/edit?usp=sharing"/>
        <s v="Admissions has started conducting aptitude tests for all grades new enrolments. Attached is the evidence."/>
        <s v="All learning contents are verified &amp; approved by the Principal/Coordinator as part of monthly academic plan by campus "/>
        <s v="Buddy system is implemented in campus, attached are the photos. as per these evidences this ticket can be closed."/>
        <s v="Checklist for quality of food safety, food tasting is prepared and will be maintained once school reopens. As per attached evidences this ticket can be closed."/>
        <s v="Disposal of expired medicines is done by campus nurse and attached are the evidences. As per these evidences this ticket can be closed."/>
        <s v="Pest control has been done and attached are the photos. as per the shared evidences this ticket can be closed."/>
        <s v="Each classrooms has floor evacuation displayed inside and attached is the evidence. As per the attached evidences, this ticket can be closed."/>
        <s v="Signage near ramp displayed and attached document has evidence. as per the evidence shared, this ticket can be closed."/>
        <s v="Changes are highlighted in attached documents"/>
        <s v="Campus admissions has taken necessary action to capture feedback and attached is the evidence. Also attached CAR for same. As per the attached evidence this ticket can be closed."/>
        <s v="Campus has prepared lesson plans and attached are the evidences. as per these evidences ticket can be closed."/>
        <s v="The Campus has decided that this OFI cannot be carried out. &#10;This is the decision taken in the Review Meeting(Read as under)-&#10;&#10;&quot;We are already following monthly wise plan for number of observations as advised by HO. Since observation should not be staged,"/>
        <s v="Please find attached proxy report with work completed columns added. as per these evidences this ticket can be closed"/>
        <s v="School has stopped using Whatsapp. With the help of parents, homework is not getting uploaded on official drive. attached is the evidence. "/>
        <s v="Campus has also introduced guest login page to access material. attached the evidence for same."/>
        <s v="campus has included subjective questions and attached is the evidence, as per this evidence ticket can be closed"/>
        <s v="The action plans have been created for addressing gaps&#10;The ticket can be closed"/>
        <s v="All process owners have identified risks for their respective function and attached is the evidence along with it's CAR"/>
        <s v="ISO training for all staff at campus is taken and attached are the evidences. as per these evidences this ticket can be closed."/>
        <s v="Fire extinguisher tracker document is prepared with expiry and last serviced date. as per attached evidence this ticket can be closed"/>
        <s v="This issue has been resolved. The Principal has sent evidence for the same. Request you to kindly check attached evidence shared by Balewadi Team and close ticket number 49634 in Helpdesk. "/>
        <s v="Campus has Handover process in place wand attached are the evidences where ex employee has given the handover to new resource. As per the attached evidences this ticket can be closed"/>
        <s v="As per Country Director (India) we already have multiple surveys which anyways covers post-admission feedback, hence primarily this is not required. attached is the evidence of email and as per that ticket can be closed"/>
        <s v="All documents now have an approval signature and attached is the evidence for ticket closure. "/>
        <s v="New hires are informed about GIIS rules and policies. Campus HR is now taking letter of undertaking signed by new resource. as per the attached evidences this ticket can be closed."/>
        <s v="Campus is capturing feedbacks in tracker for analysis purpose. After performing analysis campus has arranged a training. as per attached evidence this ticket can be closed. "/>
        <s v="Lift AMC was done and attached are evidences for tracking purpose. as per these evidences this ticket can be closed"/>
        <s v="Evacuation plan is displayed in campus and attached is the evidence for same. as per the shared evidence this ticket can be closed"/>
        <s v="Campus has created a drive to capture engagement activities done by academics. as per the evidence shared ticket can be closed&#10;&#10;Feedback form link :&#10;https://docs.google.com/forms/d/e/1FAIpQLSfaCsEEhDTXiiD6chwC1-KMXOuQB2gU8HR8f2fDKZd5Ep2amQ/viewform?usp=sf"/>
        <s v="individual teacher and sections are added in weekly tracker. as per the attached ticket can be closed"/>
        <s v="Substitution record has actual work done captured and as per this evidence ticket can be closed"/>
        <s v="Librarian is using portal to track student progress on reading skills and attached is the evidence. as per this evidence ticket can be closed"/>
        <s v="Deleted programs in the lesson plans (either through Accreditation Board instruction or school policy), the reason for deletion is now captured in the document. as per the attached evidence this ticket can be closed"/>
        <s v="subject to change has been added as disclaimer in parent handbook which contains annual calendar as well. as per attached evidence this ticket can be closed"/>
        <s v="Campus has started using standard format and attached are the evidences. As per these evidences this ticket can be closed."/>
        <s v="All points associated with functions are captured in attached MOM's. as per these evidences this ticket can be closed"/>
        <s v="Official communication is through mygiis and attached is the evidence, as per the shared evidence this ticket can be closed"/>
        <s v="Actions has been taken on Weakness, Threat and opportunities arising out of SWOT and attached are the evidences, as per these evidences this ticket can be closed"/>
        <s v="Function wise specific risks are identified and attached are two documents for sample. as per these shared evidences this ticket can be closed. rest risk registers are available on drive (link mentioned below)&#10;&#10;https://drive.google.com/drive/folders/1GeqH"/>
        <s v="Process or mechanism has been added on how to update the parent profile in MyGIIS and attached is the evidence, as per this evidence ticket can be closed."/>
        <s v="Mechanism for capturing training effectiveness for evaluation and analysis are done through training effectiveness forms and attached is the evidence. as per the shared evidence this ticket can be closed"/>
        <s v="Safety checklist is now maintained and attached are the evidences, This ticket can be closed"/>
        <s v="Certificate is now maintained and attached. as per this evidence ticket can be closed."/>
        <s v="Campus has informed that :&#10;Feedback of parents after Onboarding&#10;The designing of standardized feedback system is in progress at the HO Admissions(India) Level&#10;&#10;As per the confirmation received from campus on this, ticket can be closed."/>
        <s v="For academic staff as well background verification happens and attached is the evidence, as per the evidence this ticket can be shared"/>
        <s v="Welcome email sent to parents and attached is the evidence. As per the evidence this ticket can be closed"/>
        <s v="All complaints are captured in Zendesk. During virtual class parent had complained and same has been captured via Helpdesk. as per the attached evidence this ticket can be closed"/>
        <s v="Campus has identified internal and external threats which are captured in attached document. as per this ticket can be closed."/>
        <s v="Database of relief teachers is now maintained and attached is the evidence, as per the evidence ticket can be closed."/>
        <s v="Campus is capturing incident details in report which classifies whether its major or minor.Campus captures minor incidents in register, for major incidents incident report is prepared. "/>
        <s v="Students are now part of different committees and attached are the evidences. as per these evidences this ticket can be closed"/>
        <s v="vendor evaluation records are maintained by campus and attached are the evidence for ticket closure"/>
        <s v="SOP put in place for handing over medicines to operations manager. The SOP shall be followed henceforth."/>
        <s v="We have already initiated with a request for training with SCDF. Attached mail for reference. However due to CNY we expect delayed reply."/>
        <s v="This has been disemminated throught the Eas of the campus to all staff. Mail evidence available for the same"/>
        <s v="This will be taken care during the new LMS. The nurse, academics and admission team will get looped in during the new LMS. Management has decided that this issue will be sorted after the implementation of LMS"/>
        <s v="Please find the attached image for your reference for daily food quality checking. Randomly select the food and it’s been taste and recorded for the reference."/>
        <s v="The trigger is from GIIS. Once the maximum limit is reached for a particular class; myGIIS doesn't allow any more allotment to that particular class. It raises a trigger and doesn't allow. Hence this system is automised. "/>
        <s v="As a process enhancement, details of students visiting the sickbay will be available on HSG app and would be visible to nurse/parent. The nurse shall inform class teacher by e-mail as and when such information is available. The development of this app wil"/>
        <s v="The Risk Register is available for HR Department"/>
        <s v="Risk Register is maintained by the transport department for its operations. Evidences attached"/>
        <s v="The SWOT analysis document is made comprehensive with the inclusion of the suggested areas in threats like recruitment process . Please close the ticket based on the evidence attached"/>
        <s v="Alumni (former students) has been included in the Needs and Exceptions of Interested Parties document."/>
        <s v="Welcome mail has been sent to new joinees from HR Department. The ticket can be closed based on the evidence attached."/>
        <s v="Feedback has been initiated through google forms for new joinees after onboarding. Evidence attached for the same"/>
        <s v="Undertaking  from a  new parent is usual taken if a student  seeking admission to board classes 9-12 is unable to clear the entrance paper as well as if his /her previous school results are also low. The admission team liaises with the Academic COD /Level"/>
        <s v="There are evacuation routes place inside the classrooms too (all classrooms)"/>
        <s v="The Operations departement has prepared a consolidated document mentioning the locations of fire extinguishers with expiry date. The document is attached as evidence"/>
        <s v="The operations department has included the minimum and maximum quantities for stationery items . Attached is the evidence document for the same"/>
        <s v="All new vendors who work on campus will be issued a pass with a picture&#10;- Vendors will be required to sign in/ sign out their pass with operations by the first week of commencing work and last day of resignation.&#10; "/>
        <s v="The Admissions team have updated the flowchart and have captured these into the current flowchart"/>
        <s v="This has been implemented in OWIS and there is a detailed proxy report maintained"/>
        <s v="Evidence as attached and two sample of survey question in this link https://docs.google.com/forms/d/1ezuodfGYvGGVHWMPzgsWddIvy60wVg6pTzZHUshJHOM/edit?usp=sharing&#10;https://docs.google.com/forms/d/1eMfAaHIMh1-kwCXMTy8mi5slNMHpo81U3VU9uUyVyh4/edit?usp=sharing"/>
        <s v="The HR has the post training feedback which is being sent to the trainees "/>
        <s v="Shared the feedback with the management. GPS tracking system is not required in Singapore as per the LTA requirements. "/>
        <s v="The campus conducts sessios by the consellor and monthly staff engagement activities. The counsellor is informed to look into conduction specific emotional wellness activities for the staff. This shall be implemented. "/>
        <s v="Initiating a regular basic check for nails, sight, hair and teeth. CAR has been raised"/>
        <s v="All feedback from new joiners is taken via an e-form and goes to the MARCOMM Department, any campus specific feedback is marked to the principal. Since this is centrally managed by the PG SMART campus, East coast campus does not have access to the same"/>
        <s v="Have already established communciation with Wheelers Australia for e-library platform. Uploading pdf books till we are able to get an e-library platform working after school hours. "/>
        <s v="Feedback/suggestions to be given to teachers (by the observer) for improvement and to overcome the challenges faced in class. To create another sheet in observation report for the log of comments/feedback given and action taken by the teacher. This has be"/>
        <s v="Campus name and employee engagement score fields are updated by campus. as per the attached evidence this ticket can be closed."/>
        <s v="Reasons for rejection, action plan columns incorporated in MRM and attached is the evidence. as per the attached evidence this ticket can be closed."/>
        <s v="Training calendar has been created. as per the plan trainings will be conducted for campuses. as per attached evidence this ticket can be closed"/>
        <s v="Action plan column is incorporated in ACT now file. as per attached evidence this ticket can be closed."/>
        <s v="Drive has been created to store all files. as per attached evidence this ticket can be closed."/>
        <s v="ISO standards awareness sessions are planned and calendar is shared with Singapore HQ for 2022. as pre the attached evidence this ticket can be closed"/>
        <s v="MRM has happened and action plan discussed during the meeting is captured in attached evidence along with reasons for rejection as well. as per attached evidence this ticket can be closed."/>
        <s v="Campus has process of moderation of answer scripts after exams. As per the attached evidences shared this ticket can be closed"/>
        <s v="7s analysis data is used when campus sets the objectives. campus analyses trend and accordingly predictions are captured. as per attached evidence this ticket can be closed. "/>
        <s v="Campus is maintaining the tracker and as per the attached evidence this ticket can be closed"/>
        <s v="function wise risk and opportunities identified and captured in document, as per attached register this ticket can be closed,"/>
        <s v="Corrective action reports are shared by campuses and attached with audit findings in helpdesk. as per attached evidence this ticket can be closed."/>
        <s v="campus has prepared a tracker and shared the same with CAR. as per this evidence ticket can be closed"/>
        <s v="fixed asset list is maintained and attached is the evidence along with CAR. as per this ticket can be closed"/>
        <s v="Campus has refilled FE and attached is the report. As per this evidence this ticket can be closed"/>
        <s v="nurse license is procured and maintained on drive as well. as per attached evidence this ticket can be closed"/>
        <s v="SOP is prepared and shared by campus along with its CAR. as per the attached evidence this ticket can be closed"/>
        <s v="Campus is maintaining the document and attached is the evidence for same. as per the evidence shared this ticket can be closed."/>
        <s v="Medical allergies records for current students are also documented in attached excel. as per attached evidence this ticket can be closed"/>
        <s v="All documents are saved on drive and access has been restricted. as per attached evidence this ticket can be closed"/>
        <s v="campus has mechanism to capture feedback post admission and attached is the evidence for same. as per the attached evidences this ticket can be closed"/>
        <s v="Documents are uploaded on drive and access is limited to people. as per attached evidence this ticket can be closed"/>
        <s v="As per India country director most of the documentation is already online for e.g. Library book records are  maintained in the Library module in MYGIIS, transport details inn Transport module in MYGIIS, asset details (furniture, equipment etc) are maintai"/>
        <s v="As per communication received from India Country Director, reference checks are thoroughly done for academic staff. HR verifies the information shared by new joiner. as per attached evidence this ticket can be closed"/>
        <s v="Risk based thinking training has been conducted and attached is the evidence for same. as per this evidence ticket can be closed."/>
        <s v="Country director of India has sent an email in which he emphasized on how IMS processes is important not only from a compliance standpoint but also to increase the efficiency &amp; productivity, reduce risk of failure. as per attached evidence this ticket can"/>
        <s v="Completed the installation of three locations at the Nishi-Kasai Science Lab, which was pointed out during the disaster prevention inspection&#10;Evidence shared in the link &#10;https://drive.google.com/drive/folders/19ttTau6XXRx8cssgwcT4u6u9K9Un4cjW"/>
        <s v="The following items of &quot;potential hazardous materials&quot; under the control of the Administration Department are decided to be stored as follows: &#10;1. Hazardous compounds mainly used for cleaning &#10;On a tall shelf in a lockable storage room for support staff. "/>
        <s v="The action has been put in place. The elevator maintenance records have been procured from the maintenance vendors and we have started filing it. &#10;Evidence in below drive&#10; &#10;https://drive.google.com/drive/folders/19ttTau6XXRx8cssgwcT4u6u9K9Un4cjW&#10; "/>
        <s v="A location map of each campus for fire extinguishers has been uploaded to the link below. The number of fire extinguishers and their expiration dates are also available.&#10; &#10; https://drive.google.com/drive/folders/19ttTau6XXRx8cssgwcT4u6u9K9Un4cjW"/>
        <s v="We asked visitors to write the number on their visitor ID card on the visitor list and &#10;to wear their visitor card around their necks so that they could enter the school. &#10;&#10;https://drive.google.com/drive/folders/1IvFi1raY5MH1tExEuZ_1CEsst2_SCBYb?usp=shari"/>
        <s v="A list of items noted in the Fire Equipment Inspection Results Report regarding improvements for three campus. Records as of February 2022.&#10;https://docs.google.com/spreadsheets/d/17XNJ--qCNxVBfMUyfD9MZxpzqPm3pzxp/edit?usp=sharing&amp;ouid=10356691785185908686"/>
        <s v="A meeting was held with nurses from all three campuses on 21 February and it was understood and agreed that the following improvements would be made; 1. To have a list of students with allergies as well as the expiry dates of EpiPens etc. 2. To add a corr"/>
        <s v="Any data that cannot be tracked within two working days is managed and alerted to in Weekly as linked below. However, an internal action will be taken to report tickets that cannot be resolved within two working days in the Daily Update to the Principal.&#10;"/>
        <s v="Process  improvement introduced. &#10;Mr Suman, the finance staff member with the highest number of tickets, became a full agent in February 2022, reducing the communication gap and allowing him to close tickets directly. This has led to a significant reducti"/>
        <s v="The Team has had an internal discussion with the Head of school - Principal as well as the Director of operations to discuss and decide the way forward. The said discussion and follow up process has been minuted and the same is shared here to: Evidence ad"/>
        <s v="Vendor Evaluation records have been approved and signed by CD. Status - Implemented.&#10; https://drive.google.com/file/d/1i9SsxpiZnqE4ih5TxdO3-etOdV-N-wQi/view?usp=sharing &#10; &#10;Orientation form signed by Coordinators and same is uploaded in the below link http"/>
        <s v="Needs &amp; Expectations of Interested Parties document now includes Alumni (former students). All staff will be trained on standards as well as documentation requirements so that nothing is missed out during implementation"/>
        <s v="SOP has been made. All documents / SOP’s will be available on common google drive so that it is centrally locatable, available &amp; accessible when needed"/>
        <s v="Summary List is made. Periodic Checks / Review / Audits will be conducted to ensure that this is being followed "/>
        <s v="There is a common drive created and this has been shared."/>
        <s v="The needs and expectations document has been updated to addthe same"/>
        <s v="Internal and external issues have been bifurcated"/>
        <s v="Feedback System is initiated for Admissions Function Post Campus Tour. It was being maintained but in a different format. Now it’s formalised. It will be taken for each &amp; every admissions registration. All counsellors have been instructed to follow the fe"/>
        <s v="A safety rubber mat has been placed near the electric panel. Auditee has now been trained and has understood the health &amp; safety requirements and will ensure compliance by regularly reviewing the same. Periodic Checks / Review / Audits will be conducted t"/>
        <s v="Analysis of the Trainings is now prepared. This will be done every month &amp; a report will be submitted to the Principal and Global Training In-charge . Periodic Reviews to be conducted to ensure that this is being followed "/>
        <s v="Daily Work Performa sheet is now maintained for secondary segment too. Auditee has now understood the requirement as per PM and has instructed all the teachers in her segment to follow the requirements of maintaining the daily work performa sheet . This w"/>
        <s v="Alumni have been added as an interested party in the document. Some of the needs identified are Alumni Database, Invitation for Career Guidance Talks, etc…Auditee has now understood the requirements and will ensure compliance by regularly reviewing &amp; upda"/>
        <s v="Summary List of Trainings is now prepared. This was inadvertently missed out by the auditee due to lack of understanding of the requirements. Periodic Checks / Review / Audits will be conducted to ensure that this is being followed "/>
        <s v="All process owners has documented risks identified in their function. This document will be reviewed periodically and changes will be made accordingly. This document will be reviewed periodically and changes will be made accordingly."/>
        <s v="Campus team has drive created and all required documents are uploaded. Henceforth this drive will be used in internal/external audits."/>
        <s v="We collect trade license from all the vendors which is issued by the regulatory authority with the approved activities mentioned on TL. Trade license is given by the regulatory body basis on their background check and quality and safety of the product whi"/>
        <s v="This is under discussion with the management as going forward we are adding new campuses this will be soon implement."/>
        <s v="Kindy find the attachment shared by the Principal in regards to PASS.&#10; &#10;Currently we have Zero cases of bullying in Dubai Campus. And PASS report does not analyse the potential bullies and we cannot modify the report as it comes from a registered external"/>
        <s v="For Capital expediture item purchase like computers, furniture  etc, a life cycle discussion is in place not in a very structured manner. Going forward we shall document  the same as part of the comparison process."/>
        <s v="Actions  has been put in place in relation to vendor survey.&#10;Data for vendor satisfaction attached for reference. https://drive.google.com/drive/folders/0AJDTMTEmtvc3Uk9PVA​"/>
        <s v="It has been decided by School Management  Team  to include Special Trainings for School Nurse as a part of Upgradation and skill development for nurse. The same will be considered in next years Annual Training Planning .&#10;(attach evidence email)"/>
        <s v="Students / Parents can raise ticket on help desk for all concerns and complaints related to bullying. The information has been been mailed to parents via handbook uploaded in myGIIS. Awareness to teachers &amp; staff have been made during the orientation sess"/>
        <s v="The  action as per the opportunity for Improvement ,  is put in place. The process  of maintaining minimum stocks of medicine has been started to follow in school. The evidence of stock list is attached for reference. &#10;Evidence- 2022 medicine stock list s"/>
        <s v="Discussions  regarding the Opportunity for improvement  has been done with the Management  and necessity and feasilbility of this   will be further looked  into during the budgeting session for next year as they are capital expenditures . Decision shall b"/>
        <s v="An additional extinguisher was installed at the stock room. Evidence attached ."/>
        <s v="Currently all the fire extinguishers have been installed as per Government Safety guidelines of Japan .As a part of the same a mandatory  a fire safety inspetion is done by the fire department in every room of school twice a year .Evidence of the report i"/>
        <s v="As per the confirmation received from campus AMC is in under process and they have planned to do it with fire mock drill. As per the attached corrective action report this ticket can be closed."/>
        <s v="Campus has updated risks associated with mock drill and attached is the revised HIRA SSPD. As per the shared evidence this ticket can be closed."/>
        <s v="This shall be part of the new Learning Management System which is in pipeline"/>
        <s v="Such Trainings are part of the Global Training schedule and will be conducted as and when suitable.. Ergonomics and Emotional intelligence training was conducted on 30th April for India campuses and attached the training feedback. As per the attached evid"/>
        <s v="CCTV with emotional intelligence has not been considered due to the complexity of monitoring and the budget grant for the same. The management has decided that it will not be able to take this OFI at present"/>
        <s v="Trainings on statistical tools have been imparted through Six sigma training to selected staff. More of such trainings are in pipeliene for process improvement"/>
        <s v="As per confirmation received from Admin they are in process to do AMC also they will take help from developer to close on priority. As per the shared inputs this ticket can be closed"/>
        <s v="Risk associated to fire drill has been updated in HIRA SSPD.  Periodically the mitigation plans will be reviewed and HIRA SSPD will be modified"/>
        <s v=" Admission process is automated. Hub spot software is used extensively. To perform analysis the data will be used from Hub spot. This shall be part of the new Learning Management System which is in pipeline"/>
        <s v="By getting trained on Six Sigma Green Belt teacher co-ordinator has successfully completed academic project. We will encourage staff to attend such trainings. Trainings on statistical tools have been imparted through Six sigma training to selected staff. "/>
        <s v="As per the confirmation received from Admin pressure test will be conducted as part of fire mock drill. as per the attached evidence this ticket can be closed."/>
        <s v="Campus has updated HIRA SSPD with risks associated with fire mock drill. as per the attached evidence this ticket can be closed."/>
        <s v="As per confirmation received AMC is in process and campus will soon conduct pressure test and will maintain its records. as per the confirmation received this ticket can be closed."/>
        <s v="Campus has listed down all possible risks associated to fire mock drill. as per attached HIRA SSPD this ticket can be closed"/>
        <s v="Regular trainings and support to the librarian for maintaining the e-books/digital library. The librarian was connected to the librarians from the other Campuses for knowledge sharing and training was imparted to her."/>
        <s v="E-corner has been set up in the library and students are given access to the e-books available in the digital library maintained by the school. The access is also given to students through Google classrooms(links of various sites with e-books are made ava"/>
        <s v="Regular maintenance of the mats have been put in place. Regular checks/verification to identify damages, if any"/>
        <s v="The school has tied up with a reputed doctor locally for such advice.  Register will be maintained for  recording such consultations with the doctor."/>
        <s v="Regular conduction of Fire Drill, Medical Emergency Drill, Electric Shock Prevention Drill,  Natural Disaster Management Drill (Earthquake, floods) as per schedule in the school calendar, along with the evidence/records."/>
        <s v="Staff Awards/Recognition at Global Level: The deserving staff members from the Campus are nominated under suitable categories for the prestigious Global School Awards(GSA) organized annually. We are proud that maximum awardees are selected from our Campus"/>
        <s v="Our Admissions Manager had received approval from principal and requested backend team to provide access to parents for limited period on limited fields to update their personal information.  This practice will be followed in planned intervals.&#10; &#10; "/>
        <s v="Please find attached Risk register created and maintained by Admission department. Most of the risk are covered under the main file of Risk register."/>
        <s v="We are planning to conduct ISO Awareness training in Aug 2022. PFA my mail communication for your reference."/>
        <s v="Please find attached Internal and External Issues. It is bifurcated in to external and Internal issues which consist of Technology, Market, performance of organization, Quality, Wellness etc.&#10; "/>
        <s v="Sharing the latest the latest two Mock drill report for comparison. . The Evacuation  time is within 3 mins and not exceeding that and there is a difference of seconds.&#10; "/>
        <s v="Next ISO awareness session is planned in Oct 2022&#10; &#10;Since when Risk assessment introduced or implemented it was conducted by each department and collated and formed one extensive Risk register. As mentioned earlier in one of the OFI/ observation now the d"/>
        <s v="Kindly find the attached scanned copy of the fire extinguisher details.&#10; &#10;Also they are working on maintaining an online list which will be shared with you soon. I will also forward the mail communication received from Operations Team."/>
        <s v="The risk register is being reviewed at the department level and also review date has been added"/>
        <s v="Next audit onwards we will convert all the physical document in to scanned copies and upload on drive."/>
        <s v="The review date has been added to the risk register"/>
        <s v="This would be a smart system to put in place for effective stop-gap management. Presently, we do not have a budget for the same, however, we can surely keep this in mind while preparing the next budget."/>
        <s v="The latest PV2 document isavailable and shall be maintained henceforth"/>
        <s v="Based on the management decision , this tracker shall be looked into once they get additional resource for Middle East.&#10;​&#10;This finding is being closed based on this decision"/>
        <s v="Henceforth the latest evidences shall be shown and added to the drive"/>
        <s v="HR maintains all documentation related to employees. In audit drive the latest document was not available otherwise HR has all updates documents available. Teachers handbook was missing during audit, now HR has started maintaining the same. &#10; &#10;Please find"/>
        <s v="Team is working on uploading handbook on MyGIIS. So that it is accessible to all.&#10; &#10;Currently they have uploaded Parent handbook.&#10; "/>
        <s v="This tracker has been put in place as per the attached evidence"/>
        <s v="The nurse is certified for CPR and First Aid. The campus has planned a training from the nurse in the month of January 2023. The schedule has been created and shared with the staff. All staff will be trained for basic awareness . Have schedule of CPR trai"/>
        <s v="The review date has been planned. The Leadership along with operations and quality co-ordinator to discuss on the HIRA document and make necessary plans annually. A plan shall be made for review and necessary actions taken shall be recorded. This document"/>
        <s v="This has been requested from the Finance Team and filed as evidence at the EC campus.Since the application is processed centrally at PG Campus, this communication for closing the long leave applications was not received by EC campus. The finance departmen"/>
        <s v="Mail communication has been sent to the parent. The parents were communicated through phone or other modes instead of myGIIS in certain cases since those need some personal assistance over call. Even if the communication happens through phone, there will "/>
        <s v="Posted a warning sign of “Do not Use”. Under Maintenance. Will call vendor to repair. Attach with photo for two playground. One of the chain break and rusty that cause the see saw faulty. See saw is faulty. Need to be repair. Behind BLK A playground see s"/>
        <s v="Surprise audit been done on 31.10.22 and found no major finding except rooftop ceiling has hole. Need to cover up as to prevent any rodent that can cause food poison to the food. Probability of raining and also been years the ceiling roof-top haven’t chan"/>
        <s v="For School safety and in Block A need to have CCTV installed as Admin Office is located. Additional CCTV install at along Block A classroom as previously no CCTV is there. With the 2 newly installation of CCTV, Block A is well guarded and covered from one"/>
        <s v="This has been captured in the risks and opportunity document under the Leadership. Colour coding of risks have also been added to the document. This was combined into other risks. Hence not considered separately. This will be looked into and revised annua"/>
        <s v="This has been captured in the risks and opportunity document under Academics.  This was combined into other risks. Hence not considered separately. This will be looked into and revised annually if necessary. This document will be kept for evidence and rev"/>
        <s v="Procurement of reference books for Languages is in progress. The librarian collected the needs from all language teachers, and has placed order for books of all subjects. While placing the orders for the library every year, necessary requirements will be "/>
        <s v="These columns have been included in the stationery inventory register. These were not included in the asset register since there was not much movement . The stationery register will have these included . The book shop inventory already has these tracking "/>
        <s v="As per IBPYP assessment policy neither grading nor percentage is used in evaluation and hence can’t be  considered for ASAS. This has been discussed with the management and will not be possible considering the difference in the curriculum. This will be co"/>
        <s v="Coordinating with school management for the disposal of the same. This has been discussed with the management and the librarian has made temporary arrangements till the time some solution has been decided upon. The central operations team have been inform"/>
        <s v="To discuss the suggestion in AEB for a final call. This will involve decisions at management level and hence will be discussed in the respective forums. This has been highlighted to the management. The new LMS and other new platforms can cover up this imp"/>
        <s v="The names of the HODs/CODs are being added along with Signature. Since the form had only the option of signature, the names were not written in the notebook moderation. The co-ordinators have been informed to write their names along with the signatures go"/>
        <m/>
        <s v="The operations department has arranged for training with service provider on 19th September 2022 basis availability of teachers and staff. Attached are the evidences with photos and the attendance sheet."/>
        <s v="The fire drill awareness video and the first aid locations were shared to all academic and non-academic staff. The attached evidence shall show up the same."/>
        <s v="A training was conducted by the Behavioural Counsellor to train Counsellors on Identifying Students with Learning Needs and Support during Admissions process. The session was recorded for the counsellors review as well as to incorporate this into the Trai"/>
        <s v="This has been communicated to parent (mother) via e-mail and got response from the parent on the same. Going further, all such communication shall be documented for evidence."/>
        <s v="The expired medication has been removed after getting approval from the parent. This shall be recorded and held for evidence"/>
        <s v="To check with central training team if the access to view TNI data after data entry is feasible. After each TNI data entry local HR will be requesting central team to share the backend details of all the TNI shared for the region. To regularly request cen"/>
        <s v="Got the forms authenticated by the transport coordinators and drivers with the assistance of vendor’s coordinators. Forms to be filed only after thorough checks and only after all the fields are completed and signed."/>
        <s v="In Noida campus, there is a wall on one side of the staircase and railing on the other side. It helps students while doing up and down from the stair case and protects them as well"/>
        <s v="Fire Extinguishers that are placed now are accessible"/>
        <s v="The plan has now been displayed in the campus canteen"/>
        <s v="CCTV's have been installed in Store Room &amp; in Basement for safety &amp; security purposes. Hence on the basis of the evidences submitted &amp; CAR, the audit finding can be closed"/>
        <s v="The flammable sanitizers are stored separately in a cupboard with a lock &amp; key. "/>
        <s v="The campus has made the Plan showing where all the Fire Extinguishers are installed for easy identification and traceability. And has displayed the same. Hence on the basis of the evidence submitted &amp; CAR, the audit finding can be closed."/>
        <s v="The assembly point is now marked in the evacuation plan and is clearly visible."/>
        <s v="Gymnasium / basement skating has already been cleaned, skating classes are going on daily basis"/>
        <s v="Fire Extinguisher at the Reception has been Wall Mounted. Refer to the picture attached as evidence. Hence the ticket can be closed."/>
        <s v="The policy has been printed in A3 form and is displayed in prominent visible places like just near the entrance door of the principal's cabin &amp; in reception"/>
        <s v="Risks &amp; Opportunities Analysis Document has been made by the Admissions Team. Hence based on the evidence, this ticket can be closed"/>
        <s v="Infirmary has started noting down date on the forms. It has been updated for all records with them. Evidence is attached. It will be followed henceforth too. Hence based on this response, this ticket can be closed."/>
        <s v="Updated student medical records annual/bi-annually) to be maintained with access control. This may help prevent incidents of incorrect help during medical emergencies due to a lack of information. E.g. specific assistance that a student may require"/>
        <s v="Campus HR Team has started maintaining this report from Aug'22. 4 employees who joined, their induction has been completed within 7 days of joining. See attached evidence as reference. Hence this audit finding/ticket can be closed."/>
        <s v="Auditee has updated actions taken on the actionable feedback points. Wherever it's appreciation and no action needs to be taken, it's mentioned specifically. Hence the audit finding can be closed."/>
        <s v="As per the reply received from the auditee, since the campus was closed for two years, hence previous years' reading history comparison history was not available. Auditee has given book reading history report from April'22 onwards till date that shows tot"/>
        <s v="The schedule of reviewing the policies have been prepared. The team will review as per plan. This will be shared to the HQ staff periodically after review"/>
        <s v="The grievance policy has been formulated"/>
        <s v="HR Department created the TN Survey for all employees in order to understand and analysed their training needs in order to provide with the right skill competency in performing their jobs. HR has created and issued Training Needs survey last January 6 to "/>
        <s v="Physical stock taking of all fixed assets has been done and the register has been updated"/>
        <s v="Document has been maintained on the list of fire extinguisher for each campus"/>
        <s v="Vendor evaluation is being prepared for all existing and new vendors (once they have a new vendor)"/>
        <s v="School Principal has updated the PTC form adding this point on profile updation and will circulate to parents during PTC (held twice in a year)"/>
        <s v="School Principal and the Fire &amp; Safety Committee have the updated process and this has been communicated to all staff"/>
        <s v="HR Department sent out the Training Feedback after a training is conducted by any department to understand and address the training gaps and to see how we can improve. HR Department ensure that Training Feedback is sent to respective Department if a train"/>
        <s v="Meetings with the feedback Manager has been set up on a fortnightly basis with the School Director to ensure the feedback analysis"/>
        <s v="At the review meeting this was discussed and since its a budgetary requirement work will commence upon budget approval. The repairs will commence on Corporate approval of Budget"/>
        <s v="The job roles and reporting manager  have been defined and the employee has been intimated of the same with a JD given"/>
        <s v="Admissions head has drawn up a step by step guideline for all admissions and this has been shared with all admission staff and Principal. Email attached as evidence"/>
        <s v="Previous Handbook was reviewed by Academic Team and finalized.This was shared with CD for approval. The Handbook to be uploaded with IT team's help onto mygiis by Campus Head.Once uploaded mail to be sent all parents that they can view the same. Handbook "/>
        <s v="CIP to be  formulated for all functions for last year and current year."/>
        <s v="Admission has created a drive and shared all medical record collected .The nurse has been given view access."/>
        <s v="Both documents have been reviewed and points  merged to reflect action plans"/>
        <s v="It has been decided to appoint a counsellor for the new session and this has been recorded in the review meeting.&#10;Sharing MOM with highlighted point as evidence."/>
        <s v="All roles has been communicated and session taken to furthur explain roles and responsibilites .MOM shared as evidence"/>
        <s v="The tracker has been updated and all data captured for Principal's observation."/>
        <s v="The marks for SIP not to reflect on Report Cards.These marks are for discussion purpose only. This has been clearly notified to all academic co-ordinators by the Principal"/>
        <s v="Campus has communicated with Helpdesk support related to Staff using the helpdesk as there was a miscommunication regarding its usage by staff. Now that clarity has been received all staff are aware to use the Helpdesk as and when needed for Student relat"/>
        <s v="The admission team is now following the admissions process as required.&#10;Sharing the sample student files with you as evidence."/>
        <s v="IT assets have been checked and recorded."/>
        <s v="Bus wise lists to be maintained.List shared as evidence. Vendor informed to display emergency niumbers in each bus."/>
        <s v="Pictures of updated stickers on Fire Extinguishers placed by the vendor and has been shared"/>
        <s v="Sharing the new AKINA licence for closure. The Licence has been renewed and updated"/>
        <s v="Water Tanks has been cleaned and report is attached for closure."/>
        <s v="Water cooler serviced and record attached as evidence"/>
        <s v="The elevator has been inspected and licence has been issued."/>
        <s v="Electric rooms cleared evidence shared ."/>
        <s v="The order placed was received and FE installed. PFA the photo evidence for closure."/>
        <s v="New plans made and displayed .Shared as evidence"/>
        <s v="The Bricks have been removed Sharing pics as evidence."/>
        <s v="A cleaning schedule has been initiated for all toilets."/>
        <s v="Principal has had a meeting with GMP COD and Admissions team to strategize on increasing the numbers"/>
        <s v="Principal is tracking all exit interviews and records the same as per the evidence attached"/>
        <s v=" Existing policy to be reviewed and communicated to all: Review completed and circulated. Enclosed as evidence."/>
        <s v="Academics has closed the loop in the process flow."/>
        <s v="Admission has sent out mail to team to henceforth get docs translated in English from Home country. PFA mail for evidence."/>
        <s v="Admission team has sent out mail to parents to update their profile on myGIIS. Evidence attached."/>
        <s v="List to shared with librarian and sent mail shared as evidence"/>
        <s v="The HR has created a tracker and this will be maintained in future"/>
        <s v="Driver eyesight checked and confirmed by school nurse as well as vendor has ordered uniforms  which will be enforced in January when term starts."/>
        <s v="Bus Drivers and Housekeeping staff have been given training"/>
        <s v="Ops team has got the Corporate template. This has been shared with all.Mail evidence attached."/>
        <s v="The Fire Hose has been repaired and sharing the before and after pics.&#10; "/>
        <s v="OWIS will be using department development plans to address the issue. Departmental plans have not been used in the past. Annual development of departmental plans informed by the whole school SDP. "/>
        <s v="To remove container containing disinfectant liquid. The container looked like a water refill dispenser. To remove the container and placed in the nurses room under supervision. Container to be kept an under supervision of school nurse."/>
        <s v="Added in the orientation slides the following information:&#10;1.  Personal Data Protection Policy/Data Protection Policy&#10;2. Health and Safety procedures – to include procedure on how to handle minor and major injury. Immediate addition of the recommended inf"/>
        <s v="Review and revised the current training tracker.. Training tracker is enhanced reflecting internal and external trainings attended by members of staff. Frequent review and update of the procedures (if any)"/>
        <s v="Pending 2022-2023 Training Plan – training plan will be finalised in the month of November 2022. Pending 2022-2023 Training Plan – training plan will be finalised in the month of November 2022  "/>
        <s v="Asset inventory was shared in folder. Changeover of IT staff. Have included in shared drive. Asset list to be shared with line manager"/>
        <s v="We will develop this policy during our process review sessions in 2023. "/>
        <s v="Annual updating of the processes of the school. Changes in leadership and strategic vision of OWIS. The review and update  of processes will begin in January 2022 and will be completed by March 2022. Inset days will be used to complete this process. Annua"/>
        <s v="To include lightning warning system as part of the safety. Was never part of the Emergency Response Plan. Have updated the to include. All related safety equipment to be included in ERP"/>
        <s v="License has been procured from the department and attached as evidence. To include Tracker for certification that requires re-applying. Follow up from government agencies was not received. To include into tracker and shared with dept. "/>
        <s v="Fire drilled already conducted and attached evidence for the same.&#10;To conduct fire drill at month end of August. End of academic year and post covid. To be conducted by month end of August after the briefing for teachers and staff. Fire Drills are conduct"/>
        <s v="To conduct first-aid awareness for all staff. School Nurses to conduct first -aid awareness to all staff in OWIS. Awareness program to be included in induction program"/>
        <s v="The petty cash has been analysed for trends"/>
        <s v="Business risk analysis has been updated to include competition and recruitment of child offenders. These are now part of the recruitment policy of Harrods. This will be ensured in the future"/>
        <s v="HR department set up the recruitment timeline for the yearly recruitment plan. HR department provide a recruitment timeline for yearly recruitment plan to measure recruitment efficiency. HR to ensure that a timeline is given for every yearly recruitment p"/>
        <s v="Annual updating of the processes of the school.  Has not been updated to be in line with ISO . The review and update  of processes will begin in January 2022 and will be completed by March 2022. Inset days will be used to complete this process. Annual pro"/>
        <s v="No corrective action will be taken as we are bound by the curricular requirements of the IB Primary Years Program. The school has discussed the same and since its will not be possible to implement this OFI, this finding has been closed based on the decisi"/>
        <s v="We currently have two yearly surveys for staff to provide feedback. We also have a clearly articulated process for internal feedback. This process is shared with staff at induction.  Continue to maintain the process that is in place. "/>
        <s v="No action will be taken regarding this OFI as we are unable to modify the space used at Suntec. As per our contract with Suntec, no changes can be made to any of the environments that we used. Based on the decision taken by management, the fining has been"/>
        <s v="Edited vendor list against criteria of scope of work. Vendor list not arranged to service provided. Vendor list to be maintained again service provided with at lest 3 vendor per scope. To be updated by operations and procurement."/>
        <s v="Building stability  check done by Land owner every 5 years. But was not included in evidence. Building checks done, will engage contractors for check on lightning arrestor and earth pits. To be included as part of facilities yearly checks"/>
        <s v="Purchased plug covers and cover low and exposed wall socket. To plug and cover open wall socket. To be part of facilities checklist  and class teachers to ensure covers are in place"/>
        <s v="To work with GIIS to standardize checklist with FSSC standard. To standardize checklist with FSSC standard. To work with GIIS closely"/>
        <s v="The requirement is based on the building and load of the existing structure and not based on occupancy, hence the existing approval from&#10;SCDF is sufficient "/>
        <s v="&quot;Training session regarding the PDCA aspects, my GIIS policies, addressing risks and opportunities and ISO standards given to PYP coordinator.&#10;Evidence of files attached in related files. Advance training of requirements as per ISO requirements as well as"/>
        <s v="All documentary evidence is managed by PYP coordinator and are accessible to all PYP teachers. PYP coordinator is the manager along with principal to manage the documentary evidence. Coordinator to have complete understanding and control of all documentar"/>
        <s v=" Process of documenting substitute records of GMP classes in place.Follow the process of documenting substitute records for absent teachers so that a tracking system will be readily available. "/>
        <s v="First Aid Training given to teachers by school nurses. Proper plan to conduct scheduled annual first aid training to all teachers. Nurses and Operations department to plan all training in advance so that all can avoid missing the same."/>
        <s v="Policy regarding collecting the medical information was put in place and new parents have been requested to do upload the medical form through google form. All new parents have started the process. The records are received by school nurses .The policies h"/>
        <s v="Training needs are identified, and training conducted for all ECA/ CCA teachers. To include annual training / re-fresher training for ECA/ CCA teachers along with regular teachers for emergency response. ECA CCA external teachers to be identified as stude"/>
        <s v="Training needs identified and training of emergency response conducted for all substitute teachers. To make annual plan for training of emergency response conducted for all substitute teachers. Make a list of substitute teachers and share to operations de"/>
        <s v="The process of recording the washroom cleaning was put in place. All cleaners of all campuses were given orientation for starting the process."/>
        <s v="Management decisions to complete the asset stock taking by the end of the year during school holidays as it is time consuming. Management decisions to schedule asset stock taking during school holiday time. Plan and schedule asset stock taking well ahead."/>
        <s v="OH and S induction for new joiner once completed was documented in the  HR induction checklist format . The standardized format was put in action for all HR induction from April 2023.The same format will be followed for all campus new joiner, HR induction"/>
        <s v="The process of documenting the induction conducted by coordinators was completed by HR.  HR has started documenting l induction details in the employee file of all campuses."/>
        <s v="A job description and key result area for the Business Development function have now been drafted by HR and made available to Tanushree, Fayaz Khan's reporting manager. As a result, HR has checked that JD's &amp; KRA's are available for all positions listed o"/>
        <s v="All new joiners, in addition to completion of the standard HR induction have also completed their induction modules on Teamie &amp; general health and safety awareness module in the LMS. This requirement has now been added to the HR SOP and hence will be foll"/>
        <s v="PSAT Report for Oct’22 to March’23 has been analysed and actionable points have been identified for improvement. PSAT 2 Report going forward will be checked and updated in Tracking Spreadsheet as and when it’s received. All Survey Reports received once in"/>
        <s v="There is a checklist that the security guards have instructed to check the bus drivers upon arrival on campus in the morning to ensure they are not drunk and are able to drive. Admin Manager receives daily updates on compliance and the Principal's office "/>
        <s v="Signage is displayed appropriately on the wall. In order to protect the pre-primary playground, the principal has requested academic coordinators to inform the sports teachers that the children should not be allowed to play in the area. It will also be mo"/>
        <s v="In the campus, all cameras are now operational. An annual inspection and report will be provided by the CCTV vendor to ensure that all cameras are working and any that aren't can be repaired immediately.. A total of 6 extra CCTV cameras are now on standby"/>
        <s v="A label has been attached to the First Aid box. A label is on every First Aid Box on campus so that they are readily identifiable. We will ensure that any new first aid box is clearly identifiable whenever it is purchased"/>
        <s v="Throughout the campus, including the infirmary, there is now a list of trained first aiders. Approximately once every six months, the list will be reviewed and updated to ensure only campus staff members are included in the list. Standards awareness train"/>
        <s v="Members of the Internal Rescue Team (IRT) are now displayed at all prominent spots on campus. A six-month review and update of the list will be conducted so that only campus staff members are listed on the list. The annual safety audits will also cover th"/>
        <s v="Transportation Incharge Raju Bharati has trained bus attendants on emergency door opening, fire extinguisher operation, etc.. The trainings are now included in the annual training plan and will be followed as planned from now on. Bus attendants should be "/>
        <s v="A list of all fire fighters trained at the campus is now displayed at all major locations. In the event of new training taking place and new personnel being trained for fire fighting, the list will be immediately updated. When safety audits are conducted "/>
        <s v="First Aid Boxes &amp; Fire Extinguishers are all placed at visible &amp; accessible locations in all of the buses. Keeping first aid box &amp; fire extinguishers in easy to access place is now part of daily checklist. This will ensure their compliance. Whenever train"/>
        <s v="The agreement of CCD with GIIS Noida Campus is now made &amp; a copy is available with the campus. Campus Admin has informed Noida HO central contracting team to ensure that all vendor agreements are in place before they come to campus for operations. Hencefo"/>
        <s v="Quiz has been conducted for all the participants via Google Forms &amp; participants’ responses have been recorded. All trainings will have a quiz (evaluation) after completion of the program so as to gauge it’s effectiveness/understanding on the participants"/>
        <s v="All old resigned &amp; staff who left the organisation, their records have been removed from the spreadsheet report. Staff utilization data report will be reviewed monthly and updated with newly joined staff and those who resigned or have left. This requireme"/>
        <s v="The Risks and Opportunities register has been updated to include the opportunity of IBDP curriculum. Any changes to the risks and opportunities of East Coast campus will be documented in the risks and opportunities document. Henceforth, such curriculum in"/>
        <s v="The Risks and Opportunities register has been updated to include the risk of launching the Yarrow Park as a community connect initiative. Any changes to the risks and opportunities of East Coast campus will be documented in the risks and opportunities doc"/>
        <s v="Post the audit findings, this has been corrected and included as part of the contract. All relief teachers will be requested to read through and sign on the Occupational health and safety policy of GIIS. This will be mandated across for all relief teacher"/>
        <s v="The Approved Vendor List of 2022 has been updated . The current vendor list shall be maintained by the Operations Executive at East Coast campus. The Operations Executive shall update and maintain the new version of documents once received from HQ"/>
        <s v="The CCTV and the Fire Extinguisher details with description, specifications and locations has now been updated. This file shall be reviewed on a quarterly basis and updated regularly when there is a change. All the documents and trackers maintained by the"/>
        <s v="The Operations is maintaining a tracker for all the annual maintenance and servicing contracts/activities. This tracker includes all contracts and service activities related to East Coast Campus. This tracker will be updated for any changes in the activit"/>
        <s v="The Water Tank cleaning report has been documented. The Water Tank Cleaning activity is a yearly activity at the campus. Post the cleaning, there is a certification from PUB. Both the servicing and the certification has been received for the year 2022. Th"/>
        <s v="The Updated Certificate has been displayed at the canteen. The Current certification from Singapore Food Agency has been displayed at the canteen. There is QR code also available for checking the same. The certificate is now valid till 10th July 2023. Hen"/>
        <s v="All the service reports of East Coast campus is now documented and filed. Available with the operations executive. The Operations Executive will start filing and documenting all the service reports of the campus on regular basis. The campus will start doc"/>
        <s v="The follow-ups required for any issues will be noted in the School Bus Safety Assessment . The record of follow-up marked in the safety assessment checklist.Regular safety assessments will be followed in future for 100% compliance"/>
        <s v="The Fire Extinguisher in Bus E16 has been replaced . The vendor has been notified on this lapse and advised to be proactive to check and replace the fire extinguishers in all buses. The bus drivers have been trained by the vendor to proactively replace th"/>
        <s v="Both the fire extinguisher and first aid kit have been replaced. The vendors have been informed to check the buses proactively and change the fire extinguisher and first aid kits. The vendor has informed all the drivers to proactively change the fire exti"/>
        <s v="The Proxy department shared the drive link with all the academic staff at East Coast Campus. There was a mail sent to all academic staff by the Proxy Team with the drive details. The drive will be used for all Proxy related updates for the whole academic "/>
        <s v="All the class teachers were immediately informed by the co-ordinators in the weekly meeting to maintain the daily work performa on regular basis . There was a mail sent to all the teachers with the co-ordinators in loop that this will be a mandatory docum"/>
        <s v="A Teacher Observation planner has been prepared for the Principal and all the co-ordinators . All the observations planned for the current academic year will be updated on a monthly basis to this planner. The tracker will be maintained to monitor all clas"/>
        <s v="The HOD Moderation Report has been rectified and the process has been redefined. The HOD Moderation Report for the HOD checking and correcting notebooks will be done by the coordinator. Henceforth, it will be made sure that the maker and checker are two d"/>
        <s v="The expiry dates of raw materials and packed food like sandwiches are checked and documented in our monthly reports. These checks are being conducted on regular basis and recorded for evidence. The checks for packed foods will be part of the checking proc"/>
        <s v="Counsellors will arrange for both Coordinators and Nurse to be present for discussions with parents regarding the medical conditions of the student. A follow up email will also be sent to both the academic team and school nurse to document the medical con"/>
        <s v="This is not mandatory in Singapore as checks are carried out time to time by NEA. The range of food items is considerable and taste is very personal opinion. However, feedback is taken from staff/students especially in the Canteen Committee Meeting. The f"/>
        <s v="The academic induction module includes aspects of safety at the campus and introduction to the “Fire and Safety manual”. Fire and safety induction is now added as part of the initial induction process of all teachers. The details of the fire evacuation an"/>
        <s v="The list of trained fire fighters, fire wardens and trained first aiders has been circulated with all the staff . MARCOM department has been directly to push these details through DSS. Scheduled mails are planned to be sent before the planned fire drills "/>
        <s v="Mail has been circulated and document on ERP uploaded on myGIIS. A briefing was conducted on 30th Mar to all stake holders.All staff (Academic &amp; Non Academic) briefed on 30th Mar.Scheduled mails to be sent before the planned Fire Drills. MARCOM department"/>
        <s v="The stock register is updated in the bookshop for books and uniforms. However, for all other items, this is capitalised on our Financial System, ACCPAC. As a process for tagging asset capture, this is being implemented in the new LMS. There are regular ch"/>
        <s v="The action plans on the outcomes of staff survey has been recorded and discussed with HR head. Based on the action plans, discussions, trainings and activities have been planned and executed as per plan. There will be more engagement activities planned wi"/>
        <s v="Old Dettol bottle is replaced. Dettol bottle was disposed as per policy. Campus nurse was strictly instructed to dispose all expired medicines including Dettol bottle using the hospital which we have tie-up. Fortnight checks will be performed to ensure ex"/>
        <s v="The repair work is done and handles are repaired. Regular maintenance as per SOP/schedule must be done without any excuse or delays for all buses"/>
        <s v="Wheelchair was ordered however it was not received. GIIS Balewadi has tie up with Jupitar hospital. In case of emergency, ambulance with stretcher is also provided by hospital on call. Wheelchair was procured"/>
        <s v="Extra fire extinguisher is placed in library. A review will be conducted quarterly to see if any blind spots exist and accordingly action will be taken to mitigate the risk"/>
        <s v="SO Awareness  session for campus is conducted on 22nd june'23. Each quarter the session will be conducted for all staff. Regular interactions and awareness session with entire team will result in understanding &amp; teamwork"/>
        <s v="The upcoming training session is on July 4 2023. Trainings are planned to be conducted twice in a year. Training will be conducted twice in a year and also whenever requested by leadership team."/>
        <s v="All staff health records are updated. All Staff Health records will be updated at regular intervals."/>
        <s v="Location of first aid was changed to increase the increase the visibility. Hence forth the first aid box will be placed in open area. First aid box will be placed at suitable location"/>
        <s v="Grievance Management SOP was available with all the details including committee member's name. Missed to showcase during the Audit.  "/>
        <s v="Feedback is taken from the prospective parents visiting the campus. But the record was not saved in the audit records, so could not show during the audit. And missed to showcase the record. Feedback is taken from the prospective parents visiting the campu"/>
        <s v="Date of Joining data was added in other reports. Henceforth will add it in the withdrawal report for better analysis. Date of joining tab is added in the withdrawal report. In future data will be added in withdrawal report for better analysis. "/>
        <s v="Signature taken from the seniors. In future the signatures will be maintained and recorded. In future the signatures will be taken immediately after the induction on the induction form."/>
        <s v="Documentation process of HIRA records for each campus and consolidation of the same. Maintain a consolidated campus wise HIRA document for all campuses of GIIS TOKYO with periodical updation. Training of operation department personnel to recording and mai"/>
        <s v="We shall explore the possibility of commercial &amp; actual business project in CAS for the upcoming academic year. Discuss with companies in the industry and DP Coordinators for having a long-term commercial project possibility for IB Students projects. Make"/>
        <s v="For intruder entry we have trained all our staff how to respond and have kept equipment near the gate to control the situation. Operations team have planned meetings with Aomori university for optimizing the shared school facility and property. Japan bein"/>
        <s v="The USPs are identified and the same is highlighted by  admission and marketing  - during marketing and promotional activities of school as well as broadcasted through various channels.&#10;USP-  &#10;*Only school in Tokyo offering 2 curricula &#10;*  Best value scho"/>
        <s v="The school leadership has discussed the same and have decided to consider the project for future years. However, the process of assent management for each campus is carried out on a regular basis and will continue to follow the same. Will be discussed wit"/>
      </sharedItems>
    </cacheField>
    <cacheField name="Status" numFmtId="0">
      <sharedItems>
        <s v="Closed"/>
        <s v="Open"/>
      </sharedItems>
    </cacheField>
    <cacheField name="Ageing (from Report Date)" numFmtId="1">
      <sharedItems containsSemiMixedTypes="0" containsString="0" containsNumber="1" containsInteger="1">
        <n v="350.0"/>
        <n v="198.0"/>
        <n v="90.0"/>
        <n v="106.0"/>
        <n v="129.0"/>
        <n v="86.0"/>
        <n v="113.0"/>
        <n v="330.0"/>
        <n v="190.0"/>
        <n v="93.0"/>
        <n v="65.0"/>
        <n v="103.0"/>
        <n v="37.0"/>
        <n v="109.0"/>
        <n v="374.0"/>
        <n v="35.0"/>
        <n v="42.0"/>
        <n v="280.0"/>
        <n v="317.0"/>
        <n v="408.0"/>
        <n v="315.0"/>
        <n v="289.0"/>
        <n v="263.0"/>
        <n v="236.0"/>
        <n v="272.0"/>
        <n v="155.0"/>
        <n v="231.0"/>
        <n v="227.0"/>
        <n v="237.0"/>
        <n v="224.0"/>
        <n v="248.0"/>
        <n v="256.0"/>
        <n v="255.0"/>
        <n v="253.0"/>
        <n v="360.0"/>
        <n v="308.0"/>
        <n v="267.0"/>
        <n v="325.0"/>
        <n v="332.0"/>
        <n v="294.0"/>
        <n v="233.0"/>
        <n v="232.0"/>
        <n v="293.0"/>
        <n v="378.0"/>
        <n v="345.0"/>
        <n v="310.0"/>
        <n v="346.0"/>
        <n v="55.0"/>
        <n v="379.0"/>
        <n v="292.0"/>
        <n v="309.0"/>
        <n v="262.0"/>
        <n v="512.0"/>
        <n v="283.0"/>
        <n v="281.0"/>
        <n v="341.0"/>
        <n v="252.0"/>
        <n v="261.0"/>
        <n v="282.0"/>
        <n v="340.0"/>
        <n v="286.0"/>
        <n v="373.0"/>
        <n v="407.0"/>
        <n v="322.0"/>
        <n v="187.0"/>
        <n v="104.0"/>
        <n v="124.0"/>
        <n v="180.0"/>
        <n v="320.0"/>
        <n v="83.0"/>
        <n v="173.0"/>
        <n v="92.0"/>
        <n v="69.0"/>
        <n v="80.0"/>
        <n v="78.0"/>
        <n v="193.0"/>
        <n v="150.0"/>
        <n v="91.0"/>
        <n v="285.0"/>
        <n v="210.0"/>
        <n v="186.0"/>
        <n v="189.0"/>
        <n v="208.0"/>
        <n v="319.0"/>
        <n v="284.0"/>
        <n v="188.0"/>
        <n v="158.0"/>
        <n v="111.0"/>
        <n v="206.0"/>
        <n v="195.0"/>
        <n v="306.0"/>
        <n v="159.0"/>
        <n v="125.0"/>
        <n v="203.0"/>
        <n v="202.0"/>
        <n v="181.0"/>
        <n v="194.0"/>
        <n v="192.0"/>
        <n v="64.0"/>
        <n v="217.0"/>
        <n v="209.0"/>
        <n v="216.0"/>
        <n v="199.0"/>
        <n v="197.0"/>
        <n v="228.0"/>
        <n v="265.0"/>
        <n v="200.0"/>
        <n v="270.0"/>
        <n v="223.0"/>
        <n v="276.0"/>
        <n v="321.0"/>
        <n v="87.0"/>
        <n v="107.0"/>
        <n v="84.0"/>
        <n v="94.0"/>
        <n v="82.0"/>
        <n v="49.0"/>
        <n v="24.0"/>
        <n v="139.0"/>
        <n v="170.0"/>
        <n v="369.0"/>
        <n v="29.0"/>
        <n v="41.0"/>
        <n v="140.0"/>
        <n v="101.0"/>
        <n v="40.0"/>
        <n v="26.0"/>
        <n v="22.0"/>
        <n v="167.0"/>
        <n v="77.0"/>
        <n v="32.0"/>
        <n v="43.0"/>
        <n v="368.0"/>
        <n v="23.0"/>
        <n v="245.0"/>
        <n v="28.0"/>
        <n v="154.0"/>
        <n v="278.0"/>
        <n v="166.0"/>
        <n v="121.0"/>
        <n v="133.0"/>
        <n v="63.0"/>
        <n v="61.0"/>
        <n v="120.0"/>
        <n v="102.0"/>
        <n v="143.0"/>
        <n v="132.0"/>
        <n v="153.0"/>
        <n v="79.0"/>
        <n v="99.0"/>
        <n v="70.0"/>
        <n v="67.0"/>
        <n v="88.0"/>
        <n v="66.0"/>
        <n v="151.0"/>
        <n v="95.0"/>
        <n v="68.0"/>
        <n v="182.0"/>
        <n v="108.0"/>
        <n v="220.0"/>
        <n v="74.0"/>
        <n v="118.0"/>
        <n v="117.0"/>
        <n v="114.0"/>
        <n v="59.0"/>
        <n v="57.0"/>
        <n v="62.0"/>
        <n v="76.0"/>
        <n v="48.0"/>
        <n v="47.0"/>
        <n v="146.0"/>
        <n v="112.0"/>
        <n v="44.0"/>
        <n v="148.0"/>
        <n v="38.0"/>
        <n v="100.0"/>
        <n v="58.0"/>
        <n v="238.0"/>
        <n v="235.0"/>
        <n v="89.0"/>
        <n v="60.0"/>
        <n v="205.0"/>
        <n v="191.0"/>
        <n v="19.0"/>
        <n v="30.0"/>
        <n v="50.0"/>
        <n v="71.0"/>
        <n v="20.0"/>
        <n v="34.0"/>
        <n v="56.0"/>
        <n v="18.0"/>
        <n v="119.0"/>
        <n v="25.0"/>
        <n v="52.0"/>
        <n v="126.0"/>
        <n v="134.0"/>
        <n v="122.0"/>
        <n v="123.0"/>
        <n v="98.0"/>
        <n v="36.0"/>
        <n v="21.0"/>
        <n v="6.0"/>
        <n v="14.0"/>
        <n v="218.0"/>
        <n v="212.0"/>
        <n v="39.0"/>
        <n v="229.0"/>
        <n v="144.0"/>
        <n v="51.0"/>
        <n v="46.0"/>
        <n v="72.0"/>
        <n v="127.0"/>
        <n v="1.0"/>
        <n v="9.0"/>
        <n v="5.0"/>
        <n v="3.0"/>
        <n v="16.0"/>
        <n v="10.0"/>
        <n v="11.0"/>
        <n v="135.0"/>
        <n v="137.0"/>
        <n v="162.0"/>
        <n v="136.0"/>
        <n v="75.0"/>
        <n v="406.0"/>
        <n v="31.0"/>
        <n v="175.0"/>
        <n v="8.0"/>
        <n v="2.0"/>
        <n v="298.0"/>
        <n v="392.0"/>
        <n v="4.0"/>
        <n v="362.0"/>
        <n v="268.0"/>
        <n v="215.0"/>
        <n v="7.0"/>
        <n v="53.0"/>
        <n v="17.0"/>
        <n v="160.0"/>
        <n v="152.0"/>
        <n v="145.0"/>
        <n v="97.0"/>
      </sharedItems>
    </cacheField>
    <cacheField name="Deviation (against target closure date)">
      <sharedItems containsMixedTypes="1" containsNumber="1" containsInteger="1">
        <n v="290.0"/>
        <n v="138.0"/>
        <n v="30.0"/>
        <n v="46.0"/>
        <n v="69.0"/>
        <n v="26.0"/>
        <n v="53.0"/>
        <n v="270.0"/>
        <n v="130.0"/>
        <n v="33.0"/>
        <n v="5.0"/>
        <n v="43.0"/>
        <n v="-23.0"/>
        <n v="49.0"/>
        <n v="314.0"/>
        <n v="-25.0"/>
        <n v="-18.0"/>
        <n v="220.0"/>
        <n v="257.0"/>
        <n v="348.0"/>
        <n v="255.0"/>
        <n v="229.0"/>
        <n v="203.0"/>
        <n v="176.0"/>
        <n v="212.0"/>
        <n v="95.0"/>
        <n v="171.0"/>
        <n v="167.0"/>
        <n v="177.0"/>
        <n v="164.0"/>
        <n v="188.0"/>
        <n v="196.0"/>
        <n v="195.0"/>
        <n v="193.0"/>
        <n v="300.0"/>
        <n v="248.0"/>
        <n v="207.0"/>
        <n v="-33.0"/>
        <n v="-26.0"/>
        <n v="234.0"/>
        <n v="173.0"/>
        <n v="172.0"/>
        <n v="233.0"/>
        <n v="21.0"/>
        <n v="-12.0"/>
        <n v="250.0"/>
        <n v="-11.0"/>
        <n v="-5.0"/>
        <n v="22.0"/>
        <n v="232.0"/>
        <n v="249.0"/>
        <n v="202.0"/>
        <n v="139.0"/>
        <n v="223.0"/>
        <n v="1.0"/>
        <n v="221.0"/>
        <n v="-32.0"/>
        <n v="192.0"/>
        <n v="201.0"/>
        <n v="222.0"/>
        <n v="226.0"/>
        <n v="35.0"/>
        <n v="262.0"/>
        <n v="127.0"/>
        <n v="44.0"/>
        <n v="64.0"/>
        <n v="120.0"/>
        <n v="31.0"/>
        <n v="23.0"/>
        <n v="113.0"/>
        <n v="32.0"/>
        <n v="9.0"/>
        <n v="20.0"/>
        <n v="18.0"/>
        <n v="133.0"/>
        <n v="90.0"/>
        <n v="-4.0"/>
        <n v="150.0"/>
        <n v="126.0"/>
        <n v="129.0"/>
        <n v="148.0"/>
        <n v="128.0"/>
        <n v="98.0"/>
        <n v="51.0"/>
        <n v="146.0"/>
        <n v="135.0"/>
        <n v="17.0"/>
        <n v="99.0"/>
        <n v="65.0"/>
        <n v="143.0"/>
        <n v="142.0"/>
        <n v="121.0"/>
        <n v="134.0"/>
        <n v="132.0"/>
        <n v="4.0"/>
        <n v="157.0"/>
        <n v="149.0"/>
        <n v="156.0"/>
        <n v="137.0"/>
        <n v="168.0"/>
        <n v="205.0"/>
        <n v="140.0"/>
        <n v="210.0"/>
        <n v="163.0"/>
        <n v="216.0"/>
        <n v="27.0"/>
        <n v="47.0"/>
        <n v="24.0"/>
        <n v="34.0"/>
        <n v="-36.0"/>
        <n v="6.0"/>
        <n v="37.0"/>
        <n v="236.0"/>
        <n v="-31.0"/>
        <n v="-19.0"/>
        <n v="7.0"/>
        <n v="-20.0"/>
        <n v="-34.0"/>
        <n v="-38.0"/>
        <n v="-28.0"/>
        <n v="-17.0"/>
        <n v="-37.0"/>
        <n v="162.0"/>
        <n v="3.0"/>
        <n v="42.0"/>
        <n v="83.0"/>
        <n v="-41.0"/>
        <n v="-76.0"/>
        <n v="-143.0"/>
        <n v="19.0"/>
        <n v="-131.0"/>
        <n v="10.0"/>
        <n v="-15.0"/>
        <n v="-89.0"/>
        <n v="8.0"/>
        <n v="-141.0"/>
        <n v="-132.0"/>
        <n v="14.0"/>
        <n v="28.0"/>
        <n v="58.0"/>
        <n v="57.0"/>
        <n v="54.0"/>
        <n v="-1.0"/>
        <n v="-3.0"/>
        <n v="2.0"/>
        <n v="16.0"/>
        <n v="-13.0"/>
        <n v="86.0"/>
        <n v="-119.0"/>
        <n v="-135.0"/>
        <n v="-65.0"/>
        <n v="-71.0"/>
        <n v="63.0"/>
        <n v="-47.0"/>
        <n v="-16.0"/>
        <n v="-43.0"/>
        <n v="-8.0"/>
        <n v="154.0"/>
        <n v="185.0"/>
        <n v="144.0"/>
        <n v="39.0"/>
        <n v="175.0"/>
        <n v="29.0"/>
        <n v="82.0"/>
        <n v="174.0"/>
        <n v="160.0"/>
        <e v="#VALUE!"/>
        <n v="0.0"/>
        <n v="-2.0"/>
        <n v="-51.0"/>
        <n v="79.0"/>
        <n v="387.0"/>
        <n v="66.0"/>
        <n v="59.0"/>
        <n v="13.0"/>
        <n v="-42.0"/>
        <n v="-39.0"/>
        <n v="-40.0"/>
        <n v="-24.0"/>
        <n v="-54.0"/>
        <n v="-46.0"/>
        <n v="158.0"/>
        <n v="152.0"/>
        <n v="91.0"/>
        <n v="-21.0"/>
        <n v="60.0"/>
        <n v="169.0"/>
        <n v="84.0"/>
        <n v="-10.0"/>
        <n v="-9.0"/>
        <n v="11.0"/>
        <n v="-14.0"/>
        <n v="12.0"/>
        <n v="-22.0"/>
        <n v="67.0"/>
        <n v="80.0"/>
        <n v="40.0"/>
        <n v="-59.0"/>
        <n v="-55.0"/>
        <n v="-57.0"/>
        <n v="-44.0"/>
        <n v="-50.0"/>
        <n v="-49.0"/>
        <n v="75.0"/>
        <n v="77.0"/>
        <n v="41.0"/>
        <n v="74.0"/>
        <n v="62.0"/>
        <n v="102.0"/>
        <n v="76.0"/>
        <n v="15.0"/>
        <n v="-29.0"/>
        <n v="115.0"/>
        <n v="-52.0"/>
        <n v="-58.0"/>
        <n v="238.0"/>
        <n v="-56.0"/>
        <n v="72.0"/>
        <n v="73.0"/>
        <n v="208.0"/>
        <n v="155.0"/>
        <n v="-35.0"/>
        <n v="-53.0"/>
        <n v="-7.0"/>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1368" sheet="GSF"/>
  </cacheSource>
  <cacheFields>
    <cacheField name="Sr no."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n v="1001.0"/>
        <n v="1002.0"/>
        <n v="1003.0"/>
        <n v="1004.0"/>
        <n v="1005.0"/>
        <n v="1006.0"/>
        <n v="1007.0"/>
        <n v="1008.0"/>
        <n v="1009.0"/>
        <n v="1010.0"/>
        <n v="1011.0"/>
        <n v="1012.0"/>
        <n v="1013.0"/>
        <n v="1014.0"/>
        <n v="1015.0"/>
        <n v="1016.0"/>
        <n v="1017.0"/>
        <n v="1018.0"/>
        <n v="1019.0"/>
        <n v="1020.0"/>
        <n v="1021.0"/>
        <n v="1022.0"/>
        <n v="1023.0"/>
        <n v="1024.0"/>
        <n v="1025.0"/>
        <n v="1026.0"/>
        <n v="1027.0"/>
        <n v="1028.0"/>
        <n v="1029.0"/>
        <n v="1030.0"/>
        <n v="1031.0"/>
        <n v="1032.0"/>
        <n v="1033.0"/>
        <n v="1034.0"/>
        <n v="1035.0"/>
        <n v="1036.0"/>
        <n v="1037.0"/>
        <n v="1038.0"/>
        <n v="1039.0"/>
        <n v="1040.0"/>
        <n v="1041.0"/>
        <n v="1042.0"/>
        <n v="1043.0"/>
        <n v="1044.0"/>
        <n v="1045.0"/>
        <n v="1046.0"/>
        <n v="1047.0"/>
        <n v="1048.0"/>
        <n v="1049.0"/>
        <n v="1050.0"/>
        <n v="1051.0"/>
        <n v="1052.0"/>
        <n v="1053.0"/>
        <n v="1054.0"/>
        <n v="1055.0"/>
        <n v="1056.0"/>
        <n v="1057.0"/>
        <n v="1058.0"/>
        <n v="1059.0"/>
        <n v="1060.0"/>
        <n v="1061.0"/>
        <n v="1062.0"/>
        <n v="1063.0"/>
        <n v="1064.0"/>
        <n v="1065.0"/>
        <n v="1066.0"/>
        <n v="1067.0"/>
        <n v="1068.0"/>
        <n v="1069.0"/>
        <n v="1070.0"/>
        <n v="1071.0"/>
        <n v="1072.0"/>
        <n v="1073.0"/>
        <n v="1074.0"/>
        <n v="1075.0"/>
        <n v="1076.0"/>
        <n v="1077.0"/>
        <n v="1078.0"/>
        <n v="1079.0"/>
        <n v="1080.0"/>
        <n v="1081.0"/>
        <n v="1082.0"/>
        <n v="1083.0"/>
        <n v="1084.0"/>
        <n v="1085.0"/>
        <n v="1086.0"/>
        <n v="1087.0"/>
        <n v="1088.0"/>
        <n v="1089.0"/>
        <n v="1090.0"/>
        <n v="1091.0"/>
        <n v="1092.0"/>
        <n v="1093.0"/>
        <n v="1094.0"/>
        <n v="1095.0"/>
        <n v="1096.0"/>
        <n v="1097.0"/>
        <n v="1098.0"/>
        <n v="1099.0"/>
        <n v="1100.0"/>
        <n v="1101.0"/>
        <n v="1102.0"/>
        <n v="1103.0"/>
        <n v="1104.0"/>
        <n v="1105.0"/>
        <n v="1106.0"/>
        <n v="1107.0"/>
        <n v="1108.0"/>
        <n v="1109.0"/>
        <n v="1110.0"/>
        <n v="1111.0"/>
        <n v="1112.0"/>
        <n v="1113.0"/>
        <n v="1114.0"/>
        <n v="1115.0"/>
        <n v="1116.0"/>
        <n v="1117.0"/>
        <n v="1118.0"/>
        <n v="1119.0"/>
        <n v="1120.0"/>
        <n v="1121.0"/>
        <n v="1122.0"/>
        <n v="1123.0"/>
        <n v="1124.0"/>
        <n v="1125.0"/>
        <n v="1126.0"/>
        <n v="1127.0"/>
        <n v="1128.0"/>
        <n v="1129.0"/>
        <n v="1130.0"/>
        <n v="1131.0"/>
        <n v="1132.0"/>
        <n v="1133.0"/>
        <n v="1134.0"/>
        <n v="1135.0"/>
        <n v="1136.0"/>
        <n v="1137.0"/>
        <n v="1138.0"/>
        <n v="1139.0"/>
        <n v="1140.0"/>
        <n v="1141.0"/>
        <n v="1142.0"/>
        <n v="1143.0"/>
        <n v="1144.0"/>
        <n v="1145.0"/>
        <n v="1146.0"/>
        <n v="1147.0"/>
        <n v="1148.0"/>
        <n v="1149.0"/>
        <n v="1150.0"/>
        <n v="1151.0"/>
        <n v="1152.0"/>
        <n v="1153.0"/>
        <n v="1154.0"/>
        <n v="1155.0"/>
        <n v="1156.0"/>
        <n v="1157.0"/>
        <n v="1158.0"/>
        <n v="1159.0"/>
        <n v="1160.0"/>
        <n v="1161.0"/>
        <n v="1162.0"/>
        <n v="1163.0"/>
        <n v="1164.0"/>
        <n v="1165.0"/>
        <n v="1166.0"/>
        <n v="1167.0"/>
        <n v="1168.0"/>
        <n v="1169.0"/>
        <n v="1170.0"/>
        <n v="1171.0"/>
        <n v="1172.0"/>
        <n v="1173.0"/>
        <n v="1174.0"/>
        <n v="1175.0"/>
        <n v="1176.0"/>
        <n v="1177.0"/>
        <n v="1178.0"/>
        <n v="1179.0"/>
        <n v="1180.0"/>
        <n v="1181.0"/>
        <n v="1182.0"/>
        <n v="1183.0"/>
        <n v="1184.0"/>
        <n v="1185.0"/>
        <n v="1186.0"/>
        <n v="1187.0"/>
        <n v="1188.0"/>
        <n v="1189.0"/>
        <n v="1190.0"/>
        <n v="1191.0"/>
        <n v="1192.0"/>
        <n v="1193.0"/>
        <n v="1194.0"/>
        <n v="1195.0"/>
        <n v="1196.0"/>
        <n v="1197.0"/>
        <n v="1198.0"/>
        <n v="1199.0"/>
        <n v="1200.0"/>
        <n v="1201.0"/>
        <n v="1202.0"/>
        <n v="1203.0"/>
        <n v="1204.0"/>
        <n v="1205.0"/>
        <n v="1206.0"/>
        <n v="1207.0"/>
        <n v="1208.0"/>
        <n v="1209.0"/>
        <n v="1210.0"/>
        <n v="1211.0"/>
        <n v="1212.0"/>
        <n v="1213.0"/>
        <n v="1214.0"/>
        <n v="1215.0"/>
        <n v="1216.0"/>
        <n v="1217.0"/>
        <n v="1218.0"/>
        <n v="1219.0"/>
        <n v="1220.0"/>
        <n v="1221.0"/>
        <n v="1222.0"/>
        <n v="1223.0"/>
        <n v="1224.0"/>
        <n v="1225.0"/>
        <n v="1226.0"/>
        <n v="1227.0"/>
        <n v="1228.0"/>
        <n v="1229.0"/>
        <n v="1230.0"/>
        <n v="1231.0"/>
        <n v="1232.0"/>
        <n v="1233.0"/>
        <n v="1234.0"/>
        <n v="1235.0"/>
        <n v="1236.0"/>
        <n v="1237.0"/>
        <n v="1238.0"/>
        <n v="1239.0"/>
        <n v="1240.0"/>
        <n v="1241.0"/>
        <n v="1242.0"/>
        <n v="1243.0"/>
        <n v="1244.0"/>
        <n v="1245.0"/>
        <n v="1246.0"/>
        <n v="1247.0"/>
        <n v="1248.0"/>
        <n v="1249.0"/>
        <n v="1250.0"/>
        <n v="1251.0"/>
        <n v="1252.0"/>
        <n v="1253.0"/>
        <n v="1254.0"/>
        <n v="1255.0"/>
        <n v="1256.0"/>
        <n v="1257.0"/>
        <n v="1258.0"/>
        <n v="1259.0"/>
        <n v="1260.0"/>
        <n v="1261.0"/>
        <n v="1262.0"/>
        <n v="1263.0"/>
        <n v="1264.0"/>
        <n v="1265.0"/>
        <n v="1266.0"/>
        <n v="1267.0"/>
        <n v="1268.0"/>
        <n v="1269.0"/>
        <n v="1270.0"/>
        <n v="1271.0"/>
        <n v="1272.0"/>
        <n v="1273.0"/>
        <n v="1274.0"/>
        <n v="1275.0"/>
        <n v="1276.0"/>
        <n v="1277.0"/>
        <n v="1278.0"/>
        <n v="1279.0"/>
        <n v="1280.0"/>
        <n v="1281.0"/>
        <n v="1282.0"/>
        <n v="1283.0"/>
        <n v="1284.0"/>
        <n v="1285.0"/>
        <n v="1286.0"/>
        <n v="1287.0"/>
        <n v="1288.0"/>
        <n v="1289.0"/>
        <n v="1290.0"/>
        <n v="1291.0"/>
        <n v="1292.0"/>
        <n v="1293.0"/>
        <n v="1294.0"/>
        <n v="1295.0"/>
        <n v="1296.0"/>
        <n v="1297.0"/>
        <n v="1298.0"/>
        <n v="1299.0"/>
        <n v="1300.0"/>
        <n v="1301.0"/>
        <n v="1302.0"/>
        <n v="1303.0"/>
        <n v="1304.0"/>
        <n v="1305.0"/>
        <n v="1306.0"/>
        <n v="1307.0"/>
        <n v="1308.0"/>
        <n v="1309.0"/>
        <n v="1310.0"/>
        <n v="1311.0"/>
        <n v="1312.0"/>
        <n v="1313.0"/>
        <n v="1314.0"/>
        <n v="1315.0"/>
        <n v="1316.0"/>
        <n v="1317.0"/>
        <n v="1318.0"/>
        <n v="1319.0"/>
        <n v="1320.0"/>
        <n v="1321.0"/>
        <n v="1322.0"/>
        <n v="1323.0"/>
        <n v="1324.0"/>
        <n v="1325.0"/>
        <n v="1326.0"/>
        <n v="1327.0"/>
        <n v="1328.0"/>
        <n v="1329.0"/>
        <n v="1330.0"/>
        <n v="1331.0"/>
        <n v="1332.0"/>
        <n v="1333.0"/>
        <n v="1334.0"/>
        <n v="1335.0"/>
        <n v="1336.0"/>
        <n v="1337.0"/>
        <n v="1338.0"/>
        <n v="1339.0"/>
        <n v="1340.0"/>
        <n v="1341.0"/>
        <n v="1342.0"/>
        <n v="1343.0"/>
        <n v="1344.0"/>
        <n v="1345.0"/>
        <n v="1346.0"/>
        <n v="1347.0"/>
        <n v="1348.0"/>
        <n v="1349.0"/>
        <n v="1350.0"/>
        <n v="1351.0"/>
        <n v="1352.0"/>
        <n v="1353.0"/>
        <n v="1354.0"/>
        <n v="1355.0"/>
        <n v="1356.0"/>
        <n v="1357.0"/>
        <n v="1358.0"/>
        <n v="1359.0"/>
        <n v="1360.0"/>
        <n v="1361.0"/>
        <n v="1362.0"/>
        <n v="1363.0"/>
        <n v="1364.0"/>
        <n v="1365.0"/>
        <n v="1366.0"/>
        <n v="1367.0"/>
      </sharedItems>
    </cacheField>
    <cacheField name=" Audit Finding" numFmtId="0">
      <sharedItems>
        <s v="Methods to assess the effectiveness of training of employees are not identified."/>
        <s v="Security of Library at HK campus is of concern. In the absence of lock to secure the room, there will be no control of books stock."/>
        <s v="New admissions throughout the year was affecting the teaching learning process in the class. (esp when a child with less English ability joins in mid year). Also demotion of students midway causes concerns to teachers."/>
        <s v="Annual academic goals were not evident in some of the departments but were quite evident in some departments."/>
        <s v="Exam Department can have question paper bank of all previous years(currently with Subject HODs).Question papers can be shared in google drive than IT 10 which is not safe."/>
        <s v="For process like sports day, examination, a successor was not evident who can be groomed and trained.(HK)"/>
        <s v="MyGIIS EPR are underutilized in many areas"/>
        <s v="ID cards for students are not updated. With 2 campuses and 3 different curriculum it can cause a concern to tracking the whereabouts of the child."/>
        <s v="No periodicals/Magazines in HK library. Only 1 in NK.&#10;"/>
        <s v="Attendance record, feedback records, evaluation of effectiveness of trainings not complete in training dept."/>
        <s v="Buddy -teacher concept will be good for new teachers and a demo class will be good on a day apart from orientation day for the same."/>
        <s v="Lack of clarity regarding leave policy, myGIIS leaves, RAMCO leave applying etc."/>
        <s v="Job description given at the time of joining of teachers will help them to target on KPIs."/>
        <s v="Competency Matrix can be made to ensure right person with qualification and experience are in the right job."/>
        <s v="There is no evidence of Principal’s approval on Curriculum Plan &amp; Lesson Plan."/>
        <s v="There is no evidence of MOM for curriculum planning "/>
        <s v="There is no evidence of communication on training requirements from department head."/>
        <s v="There is no evidence of evaluation record (Induction Checklist) of employee’s organizational knowledge"/>
        <s v="Standard format is not used to maintain record of IT Asset Inventory"/>
        <s v="PRF form is not having complete detail of the product requested"/>
        <s v="Vendor Pre-Evaluation Form is not filled"/>
        <s v="Approved Vendor list is not maintained in a standard format "/>
        <s v="Process, forms and templates are not available on server /common drive / internet (MyGIIS)"/>
        <s v="At campus of GIIS Balewadi, Pune, India, fire evacuation plans were not ready. With young students in campus, this may result in serious consequences"/>
        <s v="Fire extinguishers have expired labels. "/>
        <s v="Fire Safety evacuation plan is not displayed at the school premises of GIIS Balewadi, Pune, India."/>
        <s v="Fire drill records not available. Some teachers and staff mentioned fire drill was conducted in 2018-19. However, records were not found"/>
        <s v="Assembly Point in case of emergency has yet to be identified"/>
        <s v="Training for staff on the requirements of ISO 9001:2015 could be provided. "/>
        <s v="Quality Policy and objectives display and dissemination needs to be ensured"/>
        <s v="The old CIP plan of PROMISE and BSC not implemented as yet. The new CIP plan is yet to be implemented group-wide"/>
        <s v="Campus training records need to be maintained additionally, separately apart from those at HQ. This will allow campus to track individual training to KPIs"/>
        <s v="School Calendar 2019-20 to be updated on MYGIIS"/>
        <s v="While the basic processes for Academics are in place, it is not clear whether learning outcomes – segment-wise (grade-wise) has been communicated to the teachers"/>
        <s v="  It is not clear whether GMP is being implemented at this campus."/>
        <s v="SWOT analysis can be conducted department-wise as well as for the school as a whole. Risk &amp; Opportunity for Admission, Business Development may assist in aiding growth in student numbers"/>
        <s v="Awareness of CBSE requirements could be improved for general staff."/>
        <s v="Teachers’ monthly reports are not regularly prepared. Perhaps the school being new and change of Principal may have impacted. However, system could be made more robust to withstand change in future"/>
        <s v="Complaint handling is ad hoc. A systematic helpdesk or complaint handling system could be considered for implementation. This in turn would positively impact parent satisfaction and student numbers. Records need to be maintained for analysis"/>
        <s v="There is no evidence of Principal’s approval on Curriculum Plan."/>
        <s v="MOM to be maintained for all critical discussion. MOM for curriculum planning is missing"/>
        <s v="Question Paper Vetting Form is not in use"/>
        <s v="Answer Key is not created"/>
        <s v="Vendor Pre-Evaluation Form is not in use"/>
        <s v="Planned Preventive Maintenance Sheet is not created"/>
        <s v="Material Safety Data Sheet is not available in lab"/>
        <s v="There is no evidence of evaluation record (Induction Checklist) of employee’s (Academic &amp; Non-Academic) organizational knowledge"/>
        <s v="In Quality Manual, item 7.1.5 stated calibration not applicable for the equipment is used for school purpose and it is procured from authorised vendors. The measuring equipment is used for the standard 12 exam only new equipment is procured for that time."/>
        <s v="The management of softsopy documents and obsolete version document is under control by Quality Coordinator. Retention period for softcopies of obsolete Quality Manual could be more clearly described in Quality Records Master List. "/>
        <s v="Child Aarav Pratap Singh absent in October 2018. Parents email dated 28/8/2018 notify about child will be absent for a 6 weeks period but did not state dates clearly in email."/>
        <s v="The control of teaching PPT slides could be further reviewed to ensure there is consistency in teaching deliverables."/>
        <s v="Social Science class 8 exam papers are developed by teachers on 18/9/2018 and forward to HOD, who later forward softcopy to Exam department on 23/8/2018 for printing purpose. The files of exam papers could be further protected ."/>
        <s v="a.Suitable action plan base on periodic observation made on teachers could be further reviewed to ensure necessary skill or practices are attained.                                                                                                            "/>
        <s v="Job roles and responsibilities  defined and established for relief teacher and put on place for any short term teachers for upto 10 days"/>
        <s v="Boxes of new books sighted placed along the walk way and nearby there is drinking water booth. Inventory records, labelling and housekeeping of store could be further improved."/>
        <s v="Fire extinguisher sighted at location B-G-01 (nursery) expiry date 16/11/2018 (FM012008Z72243) while physical fire extinguisher expiry 25/7/19, Physics Lab expiry date 10/1/2020 (UB0220162Z36838) while physical fire extinguisher expiry on 11/1/2020 and Of"/>
        <s v="Evaluating performance of quality and delivery of supplied. Audit had trailed tracking of such assessment for Z Force Security Services &amp; Systems Sdn Bhd with result (Very Good), Dhesu Travel &amp; Tours Sdn Bhd (Good), Miners Pocket Books (Good), Koperai Dew"/>
        <s v="There seems to be a gap among staff members in the perception and awareness of KPIs relating to GIIS QMS. During the interview ,it was found that some HODs did not know about or show and explain the KPIs relating to the processes that they were responsibl"/>
        <s v=" The annual calendar is developed based on inputs from four sources – GIIS, KHDA, Dubai Schools Association and School’s internal requirements. a.     Justification for not considering any event / activity or deviating from the time frame may be documente"/>
        <s v=" SLA may be developed for security and housekeeping services."/>
        <s v="Maintenance data may be analyzed for TAT not met; repetitive failures; frequent failures &amp; spares inventory. "/>
        <s v=" Include in the induction training - GDPR / PDPA / equivalent law w.r.t. student personal data "/>
        <s v="Q paper may be evaluated for FOG index."/>
        <s v="Risks and opportunities identified:-During PEC classes, some of the children are not able to reach on time."/>
        <s v="Documents of exam paper-Hard Copy and E-copy maintained.Evidence-Question paper,design and answer key shared to parallel teachers and signatures taken on vetting-sheet. Risk of Evidence and Opportunity-has been identified and recorded in GIIS/F/MC/08-Answ"/>
        <s v="Lesson-plan-E copy and hardcopy maintained.Evidence-Civics grade X UNIT-2 Date:20-6-19 to 26-6-19. Topic-federalism,proper format followed.Risk of Evidence and Opportunity-Fornightly lesson plan,words were used for lesson-plan from 20-06-19 to 26-06-19."/>
        <s v="Teachers Observation-E copy and hardcopy maintained.Proper feedback is given.Around 10 obsevations per month are done.&#10;RISK OF EVIDENCE AND OPPORTUNITY-Obervations are done in random order."/>
        <s v=" External HDD for securing data."/>
        <s v="Installation of CCTV cameras around new building and mph,back entry gate."/>
        <s v="Approval of leave-First Verbal approval/mail and then apply on Ramco. In case of an emergency, inform to co-ordiantors and sir,before 7:30am. Then proxy incharges give proxy according to the time-table.&#10;RISK OF EVIDENCE AND OPPORTUNITY has been identified"/>
        <s v="PROXY- Hard copy as a file is maintained.&#10;RISK OF EVIDENCE AND OPPORTUNITY has been identified and recorded in GIIS/F/IMC/08. Teachers are not writing proxy given in the diary."/>
        <s v="Risks and opportunities evident-Introduction of option on my giis for payments for application for security fees refund."/>
        <s v="Student transfer intimation can be automated."/>
        <s v="Fire exit gates in both pre-primary and secondary block-need to be open all the time."/>
        <s v="Ch IV of Electricity rules-1956. Put up Safety Signage's on the Electrical Installations Provide Safety Equipment such as rubber mats / Wooden baton etc near electrical installation. Findings-Entire campus has concealed wiring. MSB's are in place to contr"/>
        <s v="Contract Labour (Regulation &amp; Abolition) Central Rules, 1971-Contract Labour License to be available. Findings-Housekeeping Agency is also SIS. There is no separate contract labour license though from SIS.(Annually)"/>
        <s v="Gujarat Fire Safety Rules 2009-&#10;(8) Report of Fire Inspection/ NOC&#10;(3) - Furnish Certicate of Fire Safety Equipment as per Schedule II in Form A.(6 months)&#10;Lack of sufficient nos. of FE's in entire campus. General norm is 1 Fire Extinguisher is required p"/>
        <s v="E-waste (Management and Handling) Rules, 2011&#10;Collection of e-waste and channelizing for recycling or disposal.&#10;Findings-Needs to be initiated. Currently 15 plus PC's needs to be disposed of.(Once in 180 days)&#10;"/>
        <s v="Requirement-The school maintains Health Cards as envisaged by the Comprehensive School Health Programme of the CBSE.&#10;Findings-GIIS Surat doesn't have special health cards, but mentions health progress in the students report cards."/>
        <s v="There is a doctor-on-call for emergency.&#10;Findings-There is no specific tie-up with Doctor, incase of emergency, student is taken to nearby hospital that is 1km."/>
        <s v="The school follows a fruit-break, milk-break or mid -day meal plan. &#10;Findings-Short break at 10 a.m. &amp; lunch break is there at 12.30 p.m."/>
        <s v="There is a dietician and meal planner on the school panel.&#10;Findings-Meal planner is there in canteen but no dietician"/>
        <s v="The teachers have their meals with the students and monitor their eating habits. &#10;Findings-Till grade 2, it is there. Pre-primary, 1st &amp; 2nd standards"/>
        <s v="The school has constituted a parent-teacher-student committee to address the safety needs of the students.&#10;Findings-Committee is there consisting of Principal, Academic Co-ordinators &amp; Admission Counsellor but safety needs are not specifically discussed w"/>
        <s v="The electrical appliances are maintained and are regularly checked.&#10;Infrastructure Report system is in place on daily basis that is responsibility of EA to Principal. There is tie-up with electrician on call basis.Refer evaluation of legal compliance repo"/>
        <s v="The special records like blood groups, allergies and medication that need to be prescribed frequently are updated with parental support.&#10;"/>
        <s v="The sports room is well - ventilated and well - equipped to handle common sports injuries.&#10;GIIS Surat has sprays for sports related injuries, for rest of injuries, students are taken to infirmaries.&#10;"/>
        <s v="The school buses are equipped with first - aid boxes, drinking water and mobile phones.&#10;Findings-Drinking water is not there, mobile phone is there with drivers, GPS tracking system is there."/>
        <s v="There is a procedure for checking on staff background before they are allowed to work with the children.&#10;Findings-Teachers are recruited by Pallavi. She only does their reference check. Final approval by Principal &amp; Sunitaji. Housekeeping &amp; other contract"/>
        <s v="There is a child protection policy which includes procedures to be followed for a teacher or any another member of the staff if accused of harming a child. &#10;Findings-No special policy, but discipline committee is there who acts as &amp; when required"/>
        <s v="The school provides ongoing training and development for staff to address their responsibilities to protect children from abuse.&#10;Findings-GIIS Surat has online training from Noida - Anupama"/>
        <s v="Stress management workshops, yoga classes and meditation sessions are conducted for students and teachers regularly.&#10;Findings-only Yoga day is celebrated."/>
        <s v="There are not enough fire-extinguishers installed at sensitive places. "/>
        <s v="The floors, stairways and railings are safe. &#10;Findings-Railings to be provided for on both the sides of staircase&#10;"/>
        <s v="There are fire- alarms and smoke-alarms installed at different places and operational. &#10;Findings-Not all smoke detectors were found to be working. Zone-wise List of smoke detectors in the entire campus along with their latest test reports to be verified d"/>
        <s v="There are not regular preventive checks to ensure safety related to high risk areas-electrical, fire, civil work, school gates, transport etc. "/>
        <s v="Training on how to operate fire extinguishers is given by SIS Vendor regularly. 2 Fire Extinguisher's are available in all buses except in one of the Buses where it had gone for refilling as per transport manager. Also 1 Fire Extinguisher was found to be "/>
        <s v="GPS is there. CCTV Camera's installation is in process "/>
        <s v="Divyesh Sutaria is the Transport Manager. Nos. displayed outside of the school bus are that of school reception. No contact nos. are displayed inside of the school bus"/>
        <s v="First aid boxes are available in each &amp; every buses, and school nurse checks them regularly. However it's contents are not standardized. Observed Vicks Vaporub expired on 06/2019 in one of the Buses, observed Soframycen which clearly mentions to keep out "/>
        <s v="Alarm bell is provided by the Bus Manufacturer. Tata Motors &amp; Mahindra Manufactured School Buses are used."/>
        <s v="Grey uniform for drivers &amp; jacket for bus conductors. Uniform is in process of being changed. However no name plate nor name of owner badge was seen. This part is not complied"/>
        <s v="Partially complied. Blood group details to be added. Records are displayed / posted on notice board inside each school bus"/>
        <s v="Partially Complied. Container storages were there but unused. Utensils were cleaned"/>
        <s v="Partially Complied. Could see only head cover, no disposal gloves nor aprons"/>
        <s v="4 wash basins are there. Could not see any drying towels"/>
        <s v="Normal food items are brought in an autorickshaw while raw materials in a tempo"/>
        <s v="While alighting, found stair railing of B-wing on 3rd floor and ground floor to be slighly loose. It may lead to a fall hazard later if not addressed currently."/>
        <s v="Current FE's are easily accessible, however found one FE to be expired on 30/4/19. List of Fire Extinguisher's location-wise and their periodic test reports to be verified during next audit"/>
        <s v="Yes, it is being adequately maintained. Supervisor does inspection daily and reports to Admin Manager. However no records are maintained. Everything is verbal."/>
        <s v="False ceilings seen coming off in few places"/>
        <s v="Weather damage seen in kitchen / cafeteria area"/>
        <s v="Good housekeeping standards are not very well maintained. (Look for trash, rodents, large amounts of paperwork stacked up, crumbs, clean surfaces)"/>
        <s v="Observed chairs for events kept next to stairs on way of climbing up in A Wing. Even an old removed AC was lying there. "/>
        <s v="First Aid Box is only available with Nurse for the school and in each bus"/>
        <s v="The school has tied up with a local hospital within two kilometers. &#10;There is no tie-up. Children are taken to a hospital that is 1km away incase of an emergency&#10;"/>
        <s v="There is a first - aid box placed at every floor of the building.&#10;Not at every floor, only available in infirmary room&#10;"/>
        <s v="The teachers have undergone basic training / bridge courses on counseling, first-aid and identification of disabilities/learning difficulties.&#10;No such specific training has been given&#10;"/>
        <s v="The school carries out an annual medical check up of all the students.&#10;No full body medical check-up is done, last year conducted only for eyes. &#10;"/>
        <s v="The school has a 'Health and Wellness Club'.&#10;Teachers have been specific instructions on what to tell in class, no such separate club exists"/>
        <s v="Every  teacher regularly does not makes use of the 'School Health Manual'."/>
        <s v="The First-Aid protocol for common injuries are not displayed at prominent places in school. "/>
        <s v="The school calls medical experts from time to time to sensitize the students and the teachers"/>
        <s v="There are ramps and wheel-chairs for differently abled students /  teachers and the school environment is disabled friendly.&#10;Wheel chairs are not available"/>
        <s v="A regular qualified guidance counselor on school roll is not there."/>
        <s v="The school informs and consults parents and encourages the participation of families in child protection issues. &#10;No session with the parents for this is conducted&#10;"/>
        <s v="There is a rehabilitation programme to restore the self-esteem of abused children. "/>
        <s v="The school provides workshops by medical experts and counselors on adolescence related issues."/>
        <s v="Awareness  programs are  conducted on AIDS, harmful effects of  tobacco and  drugs"/>
        <s v="The evacuation plan is displayed at different places in the building. &#10;No evacuation plan is currently made or available. It is WIP"/>
        <s v="The students and staff know and understand the evacuation plan to avoid stampede in case of a disaster."/>
        <s v="CPR and first -aid classes are held at periodic intervals for staff and students. "/>
        <s v="The disaster management drills and evacuation plans are practised from time to time. "/>
        <s v="There is provision for well-equipped ambulance in case of emergencies or during any disaster."/>
        <s v="The protocols to be followed in case of emergencies are displayed at different places in the building. "/>
        <s v="The teachers and paramedical staff are trained to provide resuscitation. "/>
        <s v="The school is equipped with a Public Address System to make emergency announcements. &#10;Mike system exists for assemblies&#10;"/>
        <s v="There is a stable Disaster Management Plan which is updated regularly. "/>
        <s v="There is a School Disaster Response Team consisting of members, administration, teachers and senior students. "/>
        <s v="The school staff is sensitized to address the trauma and post-disaster interventions. "/>
        <s v="The school's design is safe enough to handle terrorist attacks.&#10;Only 2 watchmen, however without guns are present"/>
        <s v="A well-equipped disaster management cell in not present in the school."/>
        <s v="Assembly area not marked clearly &amp; known to people"/>
        <s v="Does the plan clearly specify procedures for reporting emergencies to the government services and the relevant education authority?No"/>
        <s v="Are the potential risks within and upto a kilometre from the workplace identified?No"/>
        <s v="Does the plan clearly mention about the evacuation plan?No"/>
        <s v="Emergency management Plan:-&#10;Are the roles and responsibilities of key personnel's clearly defined - task force team leaders, class teachers, office staff and students?No"/>
        <s v="Are the roles and responsibilities of key personnel's clearly defined - task force team leaders, class teachers, office staff and students?No."/>
        <s v="Are the staff responsibilities to account for and supervise students during and following the emergency clearly described?No"/>
        <s v="Does the plan give emphasis on the more vulnerable children below class V?No."/>
        <s v="Does the plan address the students with special physical, mental and medical needs?No."/>
        <s v="Does the plan describe about how the DM team will be trained?No."/>
        <s v="Does plan provide the calendar for mock drill to be conducted?No."/>
        <s v="Has the plan been endorsed by local police and fire brigade?No."/>
        <s v="Is there proper handling of e- waste?&#10;E-waste needs to be done&#10;"/>
        <s v="“School Bus” must be prominently written on the back and front of the bus carrying school children. If, it is a hired bus, “On School Duty” should be clearly written."/>
        <s v="Details of the Driver (name, address, license number, badge number) and Tel.No. of the school or owner of the bus, Transport Dept’s helpline number and Registration number of the vehicle shall be displayed at prominent places inside and outside the bus in"/>
        <s v="The windows of the bus should be fitted with horizontal grills and with mesh fire."/>
        <s v="Medical checkup regarding the physical fitness of the driver including eye testing shall be made every year. Fitness certificate issued by the competent authority shall be obtained as per the safety standard under “The Motor Vehicles Act 1988”."/>
        <s v="The school authority must provide one mobile phone in each school bus so that in case of emergency the school bus can be contacted or the driver / conductor of the school bus can contact the Police, State authority and the school authority."/>
        <s v="The school building shall be free from inflammable and toxic materials, which if necessary, should be stored away from the school building."/>
        <s v="Appropriate measures taken to protect outside environment contamination .&#10;No. Could see flies &amp; also rodent moving around in kitchen premises.&#10; "/>
        <s v="Premise is adequately lighted and ventilated, properly white washed or painted.Tubelights protected wherever require.&#10;No. Walls are neither white washed nor painted."/>
        <s v="Doors, windows and other opening are fitted with net or screen to prevent insects, flies etc.Net or screen must be easy to remove &amp; clean."/>
        <s v="Street shoes should not be worn while handling &amp; preparing food. &#10;No. Cook Murli Sharma was observed wearing normal black colored sports shoes."/>
        <s v="Adequate facility for cleaning , disinfecting of utensils and equipment&#10;No. Cleaning of utensils is done behind the kitchen in open area"/>
        <s v="Container used for storage are made of non-toxic material&#10;No, containers are used. Food raw material are kept as it is in a store room behind the kitchen premises.&#10;"/>
        <s v="Food material stored above floor &amp; away from walls&#10;No,All food raw material is placed in the store room randomly."/>
        <s v="Adequate facilities for toilets, hand wash and control footwear contamination, with provision for detergent/bacterial soap, hand dryer facility and nail cutter are provided. Changing facilities suitably located "/>
        <s v="No person suffering from any infection or contagious disease.&#10;No medical reports available of cook Murli nor of the lady cook helpers"/>
        <s v="Arrangements are made to get the staff medically examined once in six month to ensure that they are free from infectious, contagious and other disease&#10;no medical report available."/>
        <s v="The staff working are inoculated against the enteric group of disease and vaccinated "/>
        <s v="No employee suffering from a hand or face injury, skin infection or clinically recognised infectious disease"/>
        <s v="Food handlers maintained high degree of personal cleanliness (wash hands with soap and potable water, disinfect hand and dry at the beginning of handling food &amp; after hand contamination)."/>
        <s v="Food handlers refrain from smoking, spitting chewing, sneezing or coughing in food preparation &amp; food service, trim nails &amp; hair, Jewellery control"/>
        <s v="Treatment with permissible chemical, physical or biological agents within the permissible limits are carried out&#10;No pest control activity has been carried out in past 6 months"/>
        <s v="Adequate control measures are in place to prevent insects, birds, animals and rodent entry &#10;No. Could see rodent during cantee inspection as well as flies also on tables "/>
        <s v="Food preparation areas are cleaned at regular intervals, with water and detergent and with the use of a disinfectant"/>
        <s v="Records of pest control (pesticide, insecticide used along with dates &amp; frequency) maintained&#10;No records available. Observed rodent in canteen area during audit"/>
        <s v="Records of medical examination signed by a registered medical practitioner&#10;Could see only OPD Report / Case No. O/2314 of Baldevbhai Narshibhai dated 23/04/2016. No report available of chief cook Murli nor of the 4 - 5 lady assistant cook helpers "/>
        <s v="Are exit signs illuminated and visible?&#10;No signage's exist"/>
        <s v="Stairways are not being used for storage?&#10;Picture shows Staiways are used for storage. "/>
        <s v="Is the Emergency Evacuation Route &amp; Action Plan posted?"/>
        <s v="Is there no obvious damage to sprinklers?&#10;There is no fire hydrant nor sprinkler system"/>
        <s v="Are OSHA (safety) posters prominently displayed?"/>
        <s v="A warning sign is available in case of spills?"/>
        <s v="No visible naked wires or loose wires"/>
        <s v="Sprinkler heads are unobstructed (18&quot; clearance). (Look for any obstructions such as piping, boxes, storage, etc.) "/>
        <s v="Sprinkler heads are protected against damage by system location or with metal guards. (Heads that are installed on low ceilings should have a guard on them)"/>
        <s v="No visible rodents or pests&#10;Observed rodent in kitchen area and reptiles on 1st floor during site inspection"/>
        <s v="Toilets are cleaned as per checklist?"/>
        <s v="Walls, ceilings, windows are clean &amp; devoid of cobwebs?"/>
        <s v="Exit Signanges are clearly marked &amp; visible&#10;No Exit nor Emergency Exit Signage's seen in premises"/>
        <s v="Exits are not clearly identifiable"/>
        <s v="Fire extinguisher locations are identified by a sign or other means.&#10;No Fire Extinguisher Signage seen in entire premises "/>
        <s v="Students currently participate in varous events and campaigns at school. They should similarly be engaged in security and safety campaign of the school. The school must have an annual “Safety Day” and a “Security Day”.&#10;Currently this is not being done. Ca"/>
        <s v="This is being done on certain occasions and there is no documented SOP or training given to staff to carry out this function. The monitoring of the CCTV network is poor and is done from the Principal’s office. There need to be additional monitoring panels"/>
        <s v="Detailed background checks on all staff and teachers are not being carried out. The current process involves a telephonic conversation with the references given in the CV. Background checks and police verification is only carried out for the vendors and o"/>
        <s v="There is no documented policy. Recommended to have a School Security Committee comprising of effective stakeholders, who would take collective investigative action and follow-up action. Currently a committee consisting of the school counsellors, administr"/>
        <s v="Wall/grill/wired fence of 6-7 ft. height. Min 2 ft. of top guard (barbed wire/concertina)&#10;Same position as of 2017. No changes. There has been theft case reported because of low wall height in month of Feb'19. Security agency was penalised"/>
        <s v="Gates to be kept minimum. Ideally material movement to be from an exclusive gate.&#10;Same position as of 2017. No changes. There is no provision for material entry / exit from other gate"/>
        <s v="Standard signage at all entrances to include - private property, no trespassing and signage identifying prohibited items. &#10;No security nor safety related signages observed throughtout the entire campus. Needs to be taken up on priority basis&#10;"/>
        <s v="There should be immediate and automatic switch over of the power supply in case of power failure.&#10;It is manual only."/>
        <s v="Process must exist for positive identification of students and staff upon entry. Ideal would be to have a photo ID coupled with an automated system that would also serve the purpose of attendance management. &#10;No RFID system exists. &#10; "/>
        <s v="Identity of all visitors must be established using Govt. issued photo ID (for example Adhaar / PAN Card / Driving Licence)&#10;No such system exists as maximum visitors are parents. Vendors who visit are authorized one's. They are allowed inside after confirm"/>
        <s v="Approval process must exist for allowing entry to school premises and gate security must ensure effective implementation of process.&#10;Process is there and followed but is not documented. Guard checks with concerned person over phone before allowing entry"/>
        <s v="Access to hazardous chemicals, tools should be restricted to authorised persons only.&#10;Gas cylinders are kept aside canteen. No student has access there."/>
        <s v="Personnel must be formally and periodically trained in screening procedures. They must be frequently rotated to avoid complacency setting up.&#10;No such process exists. Outside vehicles are not allowed inside the campus"/>
        <s v="Separate ID badges for students, teachers, visitors and parents"/>
        <s v="Periodic training for security, housekeeping and teachers on intrusion detection.&#10;Just briefing is done."/>
        <s v="Fire extinguishers are placed on each floor; there must be more in the admin areas and cafeteria.&#10;This needs to be initiated. Fire Hydrant needs to be installed.&#10;"/>
        <s v="School must have a documented policy on emergency response.&#10;Not there"/>
        <s v="Guidelines for Staff&#10;The document to have concise and unambiguous guidelines for staff on action to be taken in case of various crisis situations.&#10;No such policies or documentation exists. Crisis are handled situation-wise"/>
        <s v="Guidelines for Students&#10;The document to have concise and unambiguous guidelines for staff on action to be taken in case of various crisis situations.&#10;No such policies or documentation exists. Crisis are handled situation-wise"/>
        <s v="Guidelines for Parents&#10;The document to have concise and unambiguous guidelines for staff on action to be taken in case of various crisis situations.&#10;No such policies or documentation exists. Crisis are handled situation-wise"/>
        <s v="Availability of adequate number of first aid kits available at various location on the school premises.&#10;No. Currently it is only with infirmary.&#10;  "/>
        <s v="Displayed at  various location on the school premises &#10;Evacuation plans execution is in process. Will be provided by vendor once Fire Hydrant is installed. Evacuation plans must also include details of existing fire fighting systems in place like Fire Ext"/>
        <s v="Availability of adequately trained personnel on fire response, first aid including CPR, traffic control etc. &#10;Not there."/>
        <s v="Periodic evacuation drills &#10;Fire training has been done by SIS. No evacuation drills conducted in 2019 "/>
        <s v="Periodic fire drills &#10;Not there"/>
        <s v="Students, teachers, parents and other staff to be trained on emergency response procedures"/>
        <s v="Periodic specialized training on various aspects of school security including hard and soft skills"/>
        <s v="A documented training programme covering orientation and continuous on the job training"/>
        <s v="The school should have a documented emergency response plan for various emergencies such fire, floods, earthquake, civil unrest etc."/>
        <s v="A detailed social media policy to govern usage and restrictions inside the school campus"/>
        <s v="Detailed background checks on all staff that go beyond mere ‘criminal history check’ and may include informal means of getting information on a person’s background"/>
        <s v="Availability of CCTV coverage in cafeteria "/>
        <s v="Adequate medical cover – medical room, doctor on-site and ambulance."/>
        <s v="Detailed background check on all non-teaching staff/ contract staff including criminal history and social reputation checks&#10;This is being done by Admin for contract staff &amp; non-teaching staff by HR"/>
        <s v="Staff and students must be trained to report unescorted visitors / strangers&#10;Strangers / first time visitors are escorted to concerned person in school, awareness sessions need to be conducted during assembly and other gatherings&#10;"/>
        <s v="Cameras view to be clear&#10;All cameras are in place as per report. However there is no AMC. IP cameras are installed. Total 96 cameras"/>
        <s v="What can be viewed live, who can view and approval process for footage retrieval&#10;If any requires footage retrieval, principal's approval is required and rights are with admin&#10;"/>
        <s v="All accountable key to have two sets of keys, original and duplicate. Duplicate key will be kept in the duplicate key chest at the reception of the building and will not be used for daily activities.&#10;Original keys will be kept in the original key board/ch"/>
        <s v="There should be a functional and comprehensive Fire Alarm System, supported by smoke detectors and fire extinguishers.&#10;Fire alarm system is only for 2nd floor and is functional&#10;"/>
        <s v="Smoke detectors are located only in the labs and the computer room.&#10;In ground &amp; 1st floor, smoke detectors are available but not functional. Smoke detectors are operational only on 2nd floor. Periodic checking of smoke detectors / test report to be verifi"/>
        <s v="Detailed background checks on all transportation staff that go beyond mere ‘criminal history check’ and may include informal means of getting information on a person’s background  "/>
        <s v="All school buses to be compliant with latest guidelines issued by CBSE.&#10;CCTV Cameras installation in bus in process, Speed governors are there. A detailed transporter audit is conducted periodically against checklist provided by CBSE&#10;"/>
        <s v="All school buses must have a first-aid kit, fire extinguisherst and clean drinking water&#10;First aid kits &amp; fire extinguisher's observed in all buses. However first aid kit contents is not standardized across all the 9 buses. Observed Skin Cream that specif"/>
        <s v="Also observed Fire Extinguisher's kept in non-accessible locations in some of the school buses instead of designated locations. List of Fire Extinguisher's in entire campus including transport buses and along with their type, location, expiry, renewal det"/>
        <s v="Vehicles should have CCTV coverage&#10;CCTVs installation is in process&#10;"/>
        <s v="All the security guards deployed at the school should be thoroughly vetted for criminal history and social reputation checks.&#10;This is done by SIS Agency for Police Verification. Social Reputation / Additional checks not being conducted "/>
        <s v="School to have a detailed SOP on handling of angry parents. This should include measures such as prevention of interruption in school curriculum, attendance by other members of staff etc.&#10;Process is there. First point of contact is Simran - Admissions Cou"/>
        <s v="During school campus visit, no safety signage's nor locks found on all entry points of electrical installations, server rooms, etc…No rubber mats, wooden baton also available in such areas. Also no Fire Extinguisher's available in these rooms to minimise "/>
        <s v="Supplier is Express Hospitality Facility Management Services. Owner Mr. Ravikumar Yagnik. Supplier was able to show documents pertaining payment to Gujarat labor welfare board, pertaining to service tax registration, PF Code. Verified Shops &amp; Establishmen"/>
        <s v="Noise Level Tests in Ambient to be less than 65 DB in Day Time &amp; 55 DB in night time is not yet obtained from the supplier."/>
        <s v="Consent for DG under Air Act&#10;Installation Permit from State Electricity Board&#10;DG Ambient noise and air testing&#10;-to be obatined from AMC vendor. Licence to be verified. "/>
        <s v="Air Quality Test-to be done"/>
        <s v="In addition to the driver, there shall be a conductor, holding a valid license, deployed in each bus, and his qualification, duties and functions should be in consonance with the provisions in Rule 17 of Motor Vehicles, Rules, 1993."/>
        <s v="Provision shall be made by the school authorities for at least one well – trained lady attendant, preferably a lady guard, in each school bus, who will ensure safe travel of the children during the entire journey and also render adequate assistance for sa"/>
        <s v="Adequate number of hand wash basins made of porcelain/stainless steel with soap, hot &amp; cold water , drying (clean &amp; dry towel) for customer.&#10;Facilities are outside the pantry / canteen nearby area. Only handwash is provided."/>
        <s v="Conveyance &amp; transportation of food in an appropriate state of cleanliness, particularly if the same vehicle has been used to carry non-food items.&#10;Currently food cooked inside the supplier’s premises is brought to Ahmd campus in school van (ECO Model)."/>
        <s v="School buses should be painted yellow with name of the school written prominently on both sides of the bus so that these can be identified easily.&#10;School has 9 buses. No stickers observed on both sides, currently Xerox paper is used."/>
        <s v="The windows of the bus should be fitted with horizontal grills and with mesh fire.&#10;Only rods are fitted, no grills nor mesh wire&#10;"/>
        <s v="The school authorities should ensure that every school bus should possess two fire extinguishers of ABC type of 5kg capacity having ISI mark. One of which should be kept in the driver’s cabin and second near the emergency exit door. Similarly, training sh"/>
        <s v="Global Positioning System (GPS) and CCTV arrangement should be made compulsorily in each school bus. It shall be ensured by the owner of the bus that the GPS and CCTV thus installed, is kept in working condition at all the time.&#10;GPS Tracking System via mo"/>
        <s v="Each school should designate one Transport Manager who will be entrusted with the responsibility to ensure the safety of school children travelling by school bus. Name and contact details of the Transport Manager of the school must be prominently displaye"/>
        <s v="The school buses shall be fitted with alarm bell and siren so that in case of emergency everyone can be alerted.&#10;As per the transport contractors who were available for inspection / audit, This facility is not available in old buses, however it is there i"/>
        <s v="Medical checkup regarding the physical fitness of the driver including eye testing shall be made every year. Fitness certificate issued by the competent authority shall be obtained as per the safety standard under “The Motor Vehicles Act 1988”.&#10;This is no"/>
        <s v="The driver shall be dressed in the uniform of grey trouser and jacket or as prescribed by the State Transport Department with his name plate along with name of owner of the school bus distinctly embossed.&#10;Transport Manager has assured that all drivers wil"/>
        <s v="In case of hired school buses, the school authorities shall enter into a ‘valid agreement’ with the owner / transporter of the school bus and the driver of the school bus shall carry a copy of such agreement.&#10;Verified old agreement copy dated 24th July, 2"/>
        <s v="The record having details of the students ferried indicating the name, class, residential address, blood group, points of stoppage, route plan should always be kept in readiness with the bus conductor inside the school bus.&#10;Records are maintained. However"/>
        <s v="Refresher training course with a view to fine-tune and increased proficiency of driving shall be imparted to drivers of the school bus periodically i.e. twice in a year.&#10;The only training that was given to the drivers was in 2018 by EICHER motors of upgra"/>
        <s v="The school authority must provide one mobile phone in each school bus so that in case of emergency the school bus can be contacted or the driver / conductor of the school bus can contact the Police, State authority and the school authority.&#10;No separate sc"/>
        <s v="Periodic feed-back from school children using school transport facility with regards to driver / conductor be taken and records are to be maintained.&#10;No such records evidenced."/>
        <s v="No person suffering from any infection or contagious disease.&#10;No records maintained."/>
        <s v="Arrangements are made to get the staff medically examined once in six month to ensure that they are free from infectious, contagious and other disease&#10;As confirmed by Supplier Mr. Agarwal, currently there is no system of having annual medical check-up of "/>
        <s v="The staff working are inoculated against the enteric group of disease and vaccinated.&#10;Contractor needs to ensure and document the inoculation/vaccinations of kitchen staff. "/>
        <s v="No employee suffering from a hand or face injury, skin infection or clinically recognised infectious disease.&#10;Contractor needs to ensure and document the inoculation/vaccinations of kitchen staff."/>
        <s v="System of reporting illness to management &amp; medical examination apart from periodic check-up.&#10;Needs to be done by the school (preferably by the medical nurse) once a month at least"/>
        <s v="Food handlers maintained high degree of personal cleanliness (wash hands with soap and potable water, disinfect hand and dry at the beginning of handling food &amp; after hand contamination).&#10;Surprise inspections by school admin staff recommended"/>
        <s v="Food handlers refrain from smoking, spitting chewing, sneezing or coughing in food preparation &amp; food service, trim nails &amp; hair, Jewellery control&#10;Surprise inspections by school admin staff recommended"/>
        <s v="Records of medical examination signed by a registered medical practitioner .&#10;No such records maintained."/>
        <s v="Stairways are in good repair with handrails and non-slip tread?&#10;Staircases found to be without support hand railings on LHS throughout the campus. "/>
        <s v="Is the Emergency Evacuation Route &amp; Action Plan posted?&#10;Emergency Floor Plans available in Admin Dept. They are not displayed at prominent locations in the entire campus. EMP’s do not include details of Fire Fighting System’s.&#10;"/>
        <s v="Are fire extinguishers easily accessible, checked monthly, and operational?&#10;Fire Extinguishers not in accessible condition. Annual check by local supplier is done"/>
        <s v="Is housekeeping being adequately maintained?&#10;Poor Housekeeping seen in server rooms.&#10;Housekeeping staff not wearing PPE’s."/>
        <s v="Are MSDS available for office and housekeeping chemicals? &#10;Records not maintained."/>
        <s v="Are OSHA (safety) posters prominently displayed?&#10;No such posters were seen."/>
        <s v="No visible naked wires or loose wires&#10;Observed Live open wire. Naked wires found to be running around the doors."/>
        <s v="Are rubber mats placed near control panels&#10;Rubber insulation mats not kept in front of energized panels."/>
        <s v="No heavy material stacked on higher shelves / racks.&#10;Improper Stacking of Material in Pantry.&#10;"/>
        <s v="Toilets are cleaned as per checklist&#10;No cleaning checklist is available / maintained in Male Washroom on ground floor.&#10;"/>
        <s v="Exit Signanges are clearly marked &amp; visible&#10;Safety signage’s not found in entire premises."/>
        <s v="Exits are clearly identifiable.&#10;No they were not easily identifiable."/>
        <s v="Fire extinguisher locations are identified by a sign or other means. &#10;Safety signage’s not found in entire premises."/>
        <s v="Is each extinguisher in its designated place &amp; clearly visible&#10;Fire Extinguisher’s not found in entire corridor of new building construction. No Fire Extinguisher is available in Principal’s Vehicle. No Fire Extinguisher available in Computer Lab.&#10;"/>
        <s v="Parents communicate their child's health issues to the school. &#10;Parent communicates with CT and nurse but it would be good if a common email id can be created on mygiis."/>
        <s v="The school staff is sensitized to understand the genuine health problems of the children. &#10;program can be initiated for staff&#10;"/>
        <s v="The teachers have undergone basic training / bridge courses on counseling, first-aid and identification of disabilities/learning difficulties.&#10;can be included in at induction training"/>
        <s v="The laboratories are well equipped to handle common emergencies.&#10;MSDS TO  BELISTED"/>
        <s v="The secluded corners, corridors and staircases are kept under watch by staff during lunch breaks and at the time of dispersal. &#10;Blind spots behind canteen,book shop not covered by CC tv"/>
        <s v="The physical education instructors are sensitive enough to involve students in sports according to their physical capabilities and health related issues.&#10;anaysis to be done."/>
        <s v="The school buses are equipped with first - aid boxes, drinking water and mobile phones.&#10;No drinking water. Also record of medicines taken from First Aid box not maintained."/>
        <s v="The school has a strong policy statement against child abuse and exploitation.&#10;to be created to check HR for MOE &#10;"/>
        <s v="The staff has been trained to be alert to signs of abuse.&#10;Training needs to be provided"/>
        <s v="There is a procedure for checking on staff background before they are allowed to work with the children.&#10;To be checked with HR"/>
        <s v="There is a child protection policy which includes procedures to be followed for a teacher or any another member of the staff if accused of harming a child. &#10;To be checked with MOE&#10;"/>
        <s v="The school provides ongoing training and development for staff to address their responsibilities to protect children from abuse.&#10;To be provided."/>
        <s v="The children are taught the difference between 'good touch and bad touch'.&#10;KG yes / to be done for all"/>
        <s v="The child is helped to understand his right over his own body especially, the right to say 'No'&#10;KG yes / to be done for all"/>
        <s v="The school provides workshops by medical experts and counselors on adolescence related issues.&#10;To be iniciated regularly "/>
        <s v="The children are given enough guidance on managing emotions and building healthy peer relationships.&#10;can be streamlined better &#10;"/>
        <s v="The children are sensitized to recognize and resist negative peer pressure&#10;can be streamlined better"/>
        <s v="They are taught skills to manage fear, anger and stress.&#10;can be streamlined better"/>
        <s v="They are given positive reinforcement to stay away from criticism, rude language, gossiping and trivial matters that may lead to violence.&#10;can be streamlined better"/>
        <s v="The school addresses the issues of bullying, harassment and prejudice against children.&#10;can be streamlined better&#10;"/>
        <s v="Awareness  programs are  conducted on AIDS, harmful effects of  tobacco and  drugs&#10;To be included"/>
        <s v="There is a regular ongoing program to build up self-esteem and confidence among students.&#10;To be initiated"/>
        <s v="The evacuation plan is displayed at different places in the building. &#10;not available "/>
        <s v="The students and staff know and understand the evacuation plan to avoid stampede in case of a disaster.&#10;to be more visible "/>
        <s v="The school premises is under surveillance by the Principal / Ops Head through CCTV's.&#10;blind spots-where no CCTV's cameras"/>
        <s v="The staff has been trained to respond in case of an emergency. &#10;to be trained"/>
        <s v="The  staff know how to use fire -extinguishers.&#10;list to be maintained / firefighters, first aiders &#10;"/>
        <s v="The floors, stairways and railings are safe.&#10;both sides railing &#10;"/>
        <s v="CPR and first -aid classes are held at periodic intervals for staff and students. &#10;to be initiated"/>
        <s v="There is a School Disaster Response Team consisting of members, administration, teachers and senior students&#10;committee's to be formed"/>
        <s v="The school staff is sensitized to address the trauma and post-disaster interventions. &#10;To be included in the plan.&#10;"/>
        <s v="The school's design is safe enough to handle terrorist attacks.&#10;To be included in the plan."/>
        <s v="The safety and security checklist of school is updated frequently.&#10;To be included in the plan."/>
        <s v="There is a well-equipped disaster management cell in school&#10;To be included in the plan."/>
        <s v="There are regular preventive checks to ensure safety related to high risk areas-electrical, fire, civil work, school gates, transport etc. &#10;To be included in the plan."/>
        <s v="Assembly area marked clearly &amp; known to people&#10;to be bigger"/>
        <s v="Does the plan clearly specify procedures for reporting emergencies to the government services and the relevant education authority?&#10;To be defined&#10;"/>
        <s v="Are the potential risks within and upto a kilometre from the workplace identified?&#10;to check for LPG leakage "/>
        <s v="Are the roles and responsibilities of key personnel's clearly defined - task force team leaders, class teachers, office staff and students?&#10;Committee"/>
        <s v="Does the NDMA-Emergency Management plan give emphasis on the more vulnerable children below class V?&#10;to be included in plan"/>
        <s v="Does the NDMA-Emergency Management plan address the students with special physical, mental and medical needs?&#10;to be included in plan"/>
        <s v="Does the NDMA-Emergency Management plan describe about how the DM team will be trained?&#10;to be included in plan"/>
        <s v="Does plan provide the calendar for mock drill to be conducted?&#10;to be included in plan"/>
        <s v="Cyber-crimes are handled with sensitivity.&#10;plan to be designed "/>
        <s v="Children are provided enough awareness on safe usage of technology and how to avoid taking risks.&#10;structered model needed"/>
        <s v="Cyber-bullying is handled with utmost care.&#10;structered model needed"/>
        <s v="School buses should be painted yellow with name of the school written prominently on both sides of the bus so that these can be identified easily.&#10;For all big buses"/>
        <s v="“School Bus” must be prominently written on the back and front of the bus carrying school children. If, it is a hired bus, “On School Duty” should be clearly written.&#10;To be initiated"/>
        <s v="Global Positioning System (GPS) and CCTV arrangement should be made compulsorily in each school bus. It shall be ensured by the owner of the bus that the GPS and CCTV thus installed, is kept in working condition at all the time.&#10;To be ensured&#10;"/>
        <s v="The school bus must have a First Aid Box and drinking water.&#10;drinking water/Any oral medication removed must be recorded"/>
        <s v="The school bus shall not be fitted with curtains or glasses having dark films.&#10;To be provided"/>
        <s v="Medical checkup regarding the physical fitness of the driver including eye testing shall be made every year. Fitness certificate issued by the competent authority shall be obtained as per the safety standard&#10; eye checkup and vaccination "/>
        <s v="The school authority shall ensure to train the students to maintain discipline while boarding, commuting and de-boarding the school bus so that no one gets hurt.&#10;To be intiated."/>
        <s v="Periodic feed-back from school children using school transport facility with regards to driver / conductor be taken and records are to be maintained.&#10;Record to be maintained"/>
        <s v="The school authority should encourage the students to conduct programs through play, exhibition, etc. during ‘Road Safety Week’ to create the awareness in public.&#10;to be intiated"/>
        <s v="The staircases, which act as exits or escape routes, shall adhere to provisions specified in the LOCAL REQUIREMENTS to ensure quick evacuation of children.&#10;boxes / broken steps / handrail"/>
        <s v="Premise is adequately lighted and ventilated, properly white washed or painted.Tubelights protected wherever require.&#10;To be adhered entirely"/>
        <s v="Street shoes should not be worn while handling &amp; preparing food. &#10;To be followed."/>
        <s v="Suitable Aprons, head cover , disposal gloves &amp; footwear are provided.&#10;To be Provided"/>
        <s v="The water is examined chemically &amp; bacteriologically by a local body.&#10;To be intiated"/>
        <s v="Adequate control measures are in place to prevent insects, birds, animals and rodent entry.&#10;To be initiated  "/>
        <s v="Are exit signs illuminated and visible?&#10;To be made visible in entire school"/>
        <s v="Are corridors and exits free from obstructions and unlocked?&#10;ac not removed, old books "/>
        <s v="Stairways are in good repair with handrails and non-slip tread?&#10;both sides handrails, steps broken&#10;"/>
        <s v="Is the Emergency Evacuation Route &amp; Action Plan posted?&#10;not put back after painting "/>
        <s v="Are all equipment and supplies in their proper places?&#10;near Arifin's table, there is laptops and destops &#10;"/>
        <s v="Are MSDS available for office and housekeeping chemicals? &#10;for labs and cleaning, nurse, canteen"/>
        <s v="Are OSHA (safety) posters prominently displayed?&#10;To be displayed"/>
        <s v="Is the floor surface level and undamaged?&#10;yellow marking to be placed &#10;"/>
        <s v="The floor is not wet or slippery?&#10;signs or rubber mats with filters"/>
        <s v="A warning sign is available in case of spills?&#10;to be used regularly&#10;"/>
        <s v="Non-slip mats are in entryways if needed?&#10;dormates needed"/>
        <s v="Is any equipment or supplies protruding into walkways?&#10;sharp corners, boxes near bookshop "/>
        <s v="Are there cords or cables causing a trip hazard?&#10;open wires&#10;"/>
        <s v="Are permanent use cords covered by runners when crossing walkways?&#10;overhead of floor"/>
        <s v="No visible naked wires or loose wires&#10;in class rooms, canteen"/>
        <s v="All ELCB's and MCB are marked clearly&#10;To be marked-main switch boards."/>
        <s v="Are rubber mats placed near control panels&#10;To be placed"/>
        <s v="Lightning arrester is being checked&#10;To be checked"/>
        <s v="Lightning alarm system is available&#10;To be made available"/>
        <s v="No tables / chairs kept in aisle or obstructing aisle's&#10;to be cleared"/>
        <s v="No heavy material stacked on higher shelves / racks&#10;Boxes were kept to be cleared"/>
        <s v="No material is improperly stacked on floor and exceeding 3” height&#10;Boxes were kept"/>
        <s v="Exit Signanges are clearly marked &amp; visible&#10;need to be put up"/>
        <s v="Exits are clearly identifiable&#10;needs to be put up"/>
        <s v="Fire extinguisher locations are identified by a sign or other means&#10;need signs and added on evacuation plan&#10;"/>
        <s v="Is the pressure gauge showing that the extinguisher is fully charged (the needle should be in the green zone)?&#10;not all "/>
        <s v="Walkways, stairways, and aisle ways are free of obstructions. &#10;Boxes to be removed"/>
        <s v="Drawers and cabinets are placed so they do not open into walkways, stairways, and aisle ways. &#10;sign to be  placed in staff room "/>
        <s v="Floor mats are not curled up and free from wear and tear.&#10;To be placed"/>
        <s v="Are adequate number of First Aid Boxes Available?&#10;guard house, list of first aid boxes and maintaining records if medicines consumed"/>
        <s v="Are the contents of First Aid Box available as per list?&#10;to be checked "/>
        <s v="There is a first - aid box placed at every floor of the building.&#10;main places like staffrooms and office"/>
        <s v="Every teacher regularly makes use of the 'School Safety Manual'.&#10;Can be created"/>
        <s v="The First-Aid protocol for common injuries is displayed at prominent places in school. &#10;posters to be put up"/>
        <s v=" Student Medical history is well captured during the admission in myGIIS, however this medical data should be shared with the School Nurse and class teachers to avoid any critical situation."/>
        <s v="Audit findings of internal and external audits need to be disseminated for adequate preparation."/>
        <s v="However the parent complaints are now handled through helpdesk, there should be more specific filters in the system to distribute and direct the complaints/ queries to concerned departments. This will reduce the TAT for complaint resolution."/>
        <s v="For every external training the effectiveness analysis is being done but for internal training effectiveness no data is found."/>
        <s v="TEAMIE is a good platform for conducting trainings for the staff. However, there should be more modules for the non-academic staff to achieve their training targets."/>
        <s v="First aid boxes should be kept in Primary and Secondary blocks at the designated places for easy access by the Staff during any emergency."/>
        <s v="The school maintains Health Cards as envisaged by the Comprehensive School Health Programme of the CBSE-&#10;To be initiated from 2019-20 academic year."/>
        <s v="The school keeps the medical records of students with special health problems-&#10;Will be in place once the above point is complied"/>
        <s v="Every teacher regularly makes use of the 'School Health Manual'-&#10;To be ensured."/>
        <s v="Teachers have undergone training on identification of disabilities / learning difficulties. There is plan to train teachers on First Aid by Red Cross Organisation. Academic Co-ordinators to give dates to Principal for organising the training programme."/>
        <s v="Currently not in place, planning to involve parents of students who are dieticians, nutritionists, etc…in School Management Committee"/>
        <s v="First Aid Kits to be provided in Chemistry Laboratories."/>
        <s v="The First-Aid protocol for common injuries is displayed at prominent places in school. &#10;No, to be initiated. Communications team to come up with Visual Posters / Displays."/>
        <s v="Students Committee is there. Parent-Teacher-Student Committee to be initiated to address safety issues."/>
        <s v="The medical history of every student is not available in the school."/>
        <s v="Awareness program being done currently on Aids. For harmful effects of tobacco &amp; drugs, it can be considered for secondary students."/>
        <s v="CPR and first -aid classes are held at periodic intervals for staff and students. &#10;Pending for this year."/>
        <s v="A) Smoke Detectors Not Working in Record Room, Conference Room, 2 smoke detectors found not working in Stores, Smoke detectors found to be not working in Biology lab too although AMC Exists with Vendor. B) No periodic Fire Testing Reports available for Si"/>
        <s v="The protocols is not be followed in case of emergencies are displayed at different places in the building.-to be done "/>
        <s v="The teachers and paramedical staff are trained to provide resuscitation-CPR training to be done"/>
        <s v="There is a School Disaster Response Team consisting of members, administration, teachers and senior students-This needs to be documented"/>
        <s v="Counsellors are there to handle Trauma. Post disaster interventions training like handling mob violence, electrical needs to be done."/>
        <s v="Not a single CCTV Camera found in MPH or it's surrounding area's. No CCTV Camera's are installed in new annex of senior block. Refer security audit report for further details."/>
        <s v="There is a well-equipped disaster management cell in school-needs to be documented"/>
        <s v="a) This is being done on a regular basis. Concept of SOD (Staff on Duty) is followed from teacher's side &amp; admin side's who submit a report daily and that which is documented &amp; reviewed. It's like a Maker-Checker System. B) Emergency / Safety Exit. It's d"/>
        <s v="No emergency contact numbers prominently displayed in the principal room?"/>
        <s v="No plan exist which clearly specify procedures for reporting emergencies to the government services and the relevant education authority?"/>
        <s v="No plan been endorsed by local police and fire brigade?"/>
        <s v="School buses should be painted yellow with name of the school written prominently on both sides of the bus so that these can be identified easily.&#10;Branding was not done at the time of audit. However evidence of initiation of branding activities seen next "/>
        <s v="Details available on the front side. Inside the bus needs to be done."/>
        <s v="All old buses (20 nos.) have only 1 FE. New vehicles (25 nos.) have 2 FE's. Only 1 Safex Brand FE found in Bus no. G28 having validity till 20/11/2020. Records of training to operate the FE's not evidenced."/>
        <s v="M Lakshmeesha is the designated transport manager. Currently, his name and contact details are not displayed outside and inside the school bus."/>
        <s v="PVC's are there and it's summary details are maintained in a spreadsheet, however on counting, seen PVC's of only 16 lady conductors although hired are 45. Reason given is that they are newly hired, old one's have left. Transport vendor has assured that b"/>
        <s v="First Aid Boxes are available in all buses. All contents are kept in a recyclable bag wrapped with a rubber band. Soprasun Skin Cream found in First Aid Box Content of Bus G-5 which is to be sold by retail on the prescription of a Registered Practioner on"/>
        <s v="As per transport vendor, they do Sugar, BP &amp; eye check-up of their drivers. Medical Reports not available at the time of audit."/>
        <s v="Blood Group details, a column to be added across all buses and routes. Seen that in one of the buses, the route details were not pasted on the notice board but were got from the driver upon inquiring in folded wrap. Refer pic as evidence."/>
        <s v="Records not available at the time of audit although transport vendor has assured that it's being done &amp; file is being maintained."/>
        <s v="Records not available at the time of audit although transport vendor has assured that it's being done &amp; file is being maintained"/>
        <s v="School security person is responsible to conduct alcohol check on drivers for which a separate register is maintained. Found check records available for 5/8/19, however for 3/8/19 were not available. As per transport supervisor from vendor's side, it is d"/>
        <s v="PTM Register is maintained. Feedback from driver's is also maintained separately. For PTM register, Found details dated 5/1/19, 27/7/19 &amp; 3/8/19 (erroneously written as 3/7/19). No details observed / recorded for the remaining six months period i.e. after"/>
        <s v="No water potability tests are being done."/>
        <s v="Food transportation is done in 2-wheeler bikes"/>
        <s v="No Records of pest control (pesticide, insecticide used along with dates &amp; frequency) maintained"/>
        <s v="No Records of medical examination signed by a registered medical practitioner "/>
        <s v="Supplier doesn't have license from local health authorities. Supplier has asked for 15 days time to submit copy of valid license."/>
        <s v="Are exit signs illuminated and visible?-No signage's exist."/>
        <s v="Side railings to be provided for the staircases in all the blocks, for MPH entrance."/>
        <s v="Found project team's material lying near MGCUV"/>
        <s v="No Fire Extinguisher is available in Stores.&#10;No Fire Extinguisher seen in entire corridor of 1st floor, A Block, in AV Room&#10;Seen expired Fire Extinguishers dated March'19 in New Block Corridor, in Biology lab, Chemistry Lab, &#10;Only 3 Fire Extinguishers fou"/>
        <s v="No inventory list of fire extinguishers maintained with their location details, date of expiry, renewal, type of fire extinguishers, etc..?"/>
        <s v="Materials Identification / Tagging is not seen in stores room. 5S Japanese Housekeeping Methodology to be implemented in Stores."/>
        <s v="MSDS Sheets not seen in Chemistry Lab, although laboratory safety measures poster is displayed."/>
        <s v="No OSHA (safety) posters prominently displayed?"/>
        <s v="A Block, Electric Wire Casing not evident.&#10;A Block, Naked Wire hanging in staircase, in staff room (new block)&#10;Networking Wire, found hanging in IT Lab,"/>
        <s v="No temporary connections for wiring or appliances."/>
        <s v="Are rubber mats placed near control panels."/>
        <s v="Earthing is in place but no periodic checking is done."/>
        <s v="MPH False Ceiling Near The Entrance Door could be seen coming off."/>
        <s v="Waste Material seen in stores room. Art room material to be disposed off."/>
        <s v="No Exit Signanges are clearly marked &amp; visible"/>
        <s v="Builder's Material lying in staircase behind MGCUV"/>
        <s v="Antibiotics / Steroids such as Otrium Nasal Spray observed in medicines stock. Also seen Dolo 650mg, schedule H drugs such as Combiflam &amp; Cyclopam. List of Medicines as recommended by a Panel Doctor only to be kept and it's utilisation records to be maint"/>
        <s v="Arrangements are made to get the staff medically examined once in six month to ensure that they are free from infectious, contagious and other disease&#10;Interview of the food servers reply is that no such medical tests are conducted"/>
        <s v="No formal mechanism in place.&#10;This must be done formally and informally both. Currently only the law enforcement agencies are being actively engaged with. Such local agencies must be involved in the school emergency drills, and must also be invited on cam"/>
        <s v="There is no documented procedure for approval. Currently the guard on duty checks with the supervisor or admin on phone.&#10;There is no SOP / documented procedure. Approvals are taken on case to case basis on emails. Outside vehicles are not allowed except i"/>
        <s v="Currently not being done. Needs to be documented and followed.&#10;Inventory Register is being maintained by Stores.However  A4 Xerox Copiers details are not updated in Register Book.  Last entry seen is 1/7/19. Reason on leave."/>
        <s v="The CCTV coverage is adequate. However, the perimeter needs to be under surveillance to cover vulnerable points. The school is in the process of converting the analog network to IP."/>
        <s v="The existing cameras are adequately sited, however, additional cameras need to be provided to cover the blind spots."/>
        <s v="Of the existing 107 cameras, 2 are not working. Additional cameras are being installed to cover vulnerable spots."/>
        <s v="Currently the surveillance screen is setup in the admin cabin. However, monitoring is not being done and number of screens is inadequate.&#10;A separate control area needs to be earmarked, separated off and equipped with enough monitors to view the enhanced n"/>
        <s v="Currently the backup is only for 15-20 days.&#10;No change. Total 7 DVR's. All IP cameras have min. 30 days. Rest depends as per type i.e. min 21 days, 9 days, etc…"/>
        <s v="Various material stored separately on all floors as per requirement. Some waste material on the staircase in the admin block needs to be removed as it may be a potential fire hazard."/>
        <s v="In the process, however, should be an RFID based system&#10;Same ID badges exists for students, teachers, parents &amp; vendors. Different color tags could be implemented. There is inhouse ID card printing machine"/>
        <s v="Reconciliation of keys is not happening. Identification tags need to be put for both keys cupboards i.e. classroom &amp; other dept's. There is no documented key control procedure."/>
        <s v="Specific instructions must exist on issue and receipt of accountable keys. Specimen signatures must be available and a log must be maintained for issue and receipt activity.&#10;No such process exist."/>
        <s v="Should an accountable key be lost, it must be reported immediately to the owning department manager and site security leader. Once a replacement is issued, it must be documented and the inventory updated.&#10;No SOP exists for the above."/>
        <s v="All the areas considered to be critical/hazardous should be identified and notified as such with appropriate warning signs. These could include labs, swimming pool, gymnasiums, DG rooms,  record rooms etc.&#10;Partially done. All such areas need to be covered"/>
        <s v="No Crisis Response Team. Recommended that crisis team be earmarked at school level and their responsibilities be documented."/>
        <s v="No EMP (emergency management plan) exists. It is only for Fire but not for any other medical emergencies&#10;Not documented"/>
        <s v="Guidelines for Staff-The document to have concise and unambiguous guidelines for staff on action to be taken in case of various crisis situations &#10;No SOP exists."/>
        <s v="Guidelines for Student-The document to have concise and unambiguous guidelines for staff on action to be taken in case of various crisis situations &#10;No SOP exists."/>
        <s v="Guidelines for Parents-The document to have concise and unambiguous guidelines for staff on action to be taken in case of various crisis situations &#10;No SOP exists."/>
        <s v="Tie-up is there with Police, Fire Station, Forest Person for Snake Bites, Medical but guidelines need to be formulated. Currently everything is on word of mouth and based on experience"/>
        <s v="Emergency kit containing – emergency contacts, communication equipment with extra batteries, flash lights, tapes, tools, student &amp; staff directory with contact details and health records, floor plans, bus routes, prefabricated signs (PARENTS, COUNSELLORS,"/>
        <s v="Evacuation plans are not displayed, but exit signs are displayed"/>
        <s v="Availability of adequately trained personnel on fire response, first aid including CPR, traffic control etc. &#10;Not available. All admin staff, security staff and selected teaching staff must be specifically trained."/>
        <s v="There must be a process for ‘daily road worthiness check’ before vehicles move out for duty. This should form part of SLA with third party transport provider if any. &#10;Daily fitness checks are not being done. Require a full-time trained personnel for the s"/>
        <s v="PVC's of all lady conductors are not in place. It will take 2-3 months more time."/>
        <s v="Availability and completeness of post orders giving duties and responsibilities for each guard post including in vernacular.&#10;Maintained only in English. Not translated in Kannada"/>
        <s v="Availability of first aid trained persons and their proficiency.&#10;Only 2 Nurses are trained and certified."/>
        <s v="Hospitals exist nearby but there is no formal tie-up for emergency treatment. This needs to be coordinated"/>
        <s v="Being done by the contractor only. Police Verification (PV) records of all staff needs to be maintained by the school; contractor must ensure this whenever any staff member is changed.&#10;No additional checks being conducted"/>
        <s v="School admin supervises cafeteria during breakfast &amp; lunch. Dedicated team is there. Hygiene check is currently not being done"/>
        <s v="Motor Vehicles Act-Company owned vehicle is there but not utilised. To be sold in near future as per Admin. Driver is employed but outsourced. &#10;No records available during audit"/>
        <s v="To obtain food serving license from all suppliers (caterers).&#10;Supplier doesn't have license currently. Has assured to submit it in next 15 days."/>
        <s v="To have mandatory meters installed on energy sources.&#10;A full-time electrician is there but for minor electrical repair works. For meters checking, person from Vescom comes &amp; checks the meters periodically &amp; gives the report."/>
        <s v="Contract Labour License to be available.&#10;No records available during audit for verification."/>
        <s v="License of Private Security Guards.&#10;Agency sent Shops &amp; Establishment License for Verification"/>
        <s v="(1) Report of Fire Inspection/ NOC 2) Get the building inspected by agencies empanelled by the Fire and Emergency Services Department to ensure that the fire equipment installed are in good and workable condition. An affidavit about the working conditions"/>
        <s v="Collection of e-waste and channelizing for recycling or disposal.&#10;Currently not done. Material is just dumped outside when not required."/>
        <s v="Noise Level Tests in Ambient to be less than 65 DB in Day Time &amp; 55 DB in night time&#10;No records available during audit for verification&#10;"/>
        <s v="Consent for DG under Air Act&#10;Installation Permit from State Electricity Board.&#10;DG Ambient noise and air testing."/>
        <s v="Air Quality Test&#10;No records available during audit for verification"/>
        <s v="Compliance of national building code.&#10;No records available during audit for verification"/>
        <s v="The school should be run by a Registered Society/ Trust/Company registered under Section 25 (1)(a) of the Companies Act, 1956 and one of the principal purposes of the Society/ Trust/Company must be Educational.&#10;Trust deed is there. For certificate for 'OU"/>
        <s v="No ECA and CCA observation checklist is found in the Teachers Observation Schedule."/>
        <s v="Though CAR has been maintained for TAT maintenance data but no supporting documents has been found."/>
        <s v="Leave balance on RAMCO incorrect"/>
        <s v="No CCTV camera in new block"/>
        <s v="Teachers reaching late to class"/>
        <s v="Busus arriving 20 minutes late"/>
        <s v="Stock assessment form was not available"/>
        <s v="Proxy procedure has been changed, New procedure being updated"/>
        <s v="Fire exit door is closed as it becomes a safety risk unless a security guard is appointed"/>
        <s v="No records evidenced with auditee inspite of vehicles parked in campus premises. A copy of the documents to be kept with Admin"/>
        <s v="Contract Labour License to be available&#10;Messrs Alexis Facility Management Services is the service provider. License copy is not available locally. To be procured from Noida HO. Agreement copy available. Period 1/4/19 - 31/3/2020. Out of total 10 House Kee"/>
        <s v="License of Private Security Guards&#10;To be procured from Noida HO. It's a new vendor w.e.f. 1st Feb. No documents available including Police Verification of the Security Guards on Duty"/>
        <s v="Rule 3 - To maintain all Fire Fighting Equipment such as Fire Hydrant etc. in state of repair and furnish details in Month of Jan &amp; July to Chief Fire officer&#10;Communication is ongoing with Developer for Form Á'"/>
        <s v="1.License should be placed in the lift. &#10;2.CCTV needs to installed in lift. "/>
        <s v="Alarm bell &amp; panic buttons are missing in school bus - MH12 AQ 4551 &amp; MH14 GU 3725.&#10;MP11 TR AT 1616 has alarm bell available. No panic button found inside the bus."/>
        <s v="Annual Medical Check-up as per requirement is currently not done by Vendor Tej Travels"/>
        <s v="Arrangements are made to get the staff medically examined once in six month to ensure that they are free from infectious, contagious and other disease&#10;To be done by Vendor"/>
        <s v="Are the contents of First Aid Box available as per list?&#10;To be done by Vendor"/>
        <s v="1.Schedule H drugs found in the first aid kit.&#10;2.Two Weighing machines were found to be not working, need to replace the batteries.&#10;3.Some wellness posters on walls could be displayed in Sick Bay&#10;4.Access control (Password Protection) should be provided t"/>
        <s v="Each floor should have a first aid kit. Currently, it is available only with Nurse on Ground Floor &amp; In Buses"/>
        <s v="Safety Posters Display needs to be initiated across the campus. Seen currently only in Sick Bay"/>
        <s v="Disinfenctant should be made available in laboratory."/>
        <s v="1.Inward/outward register is maintained for all visitors including staff members from other GIIS campuses.&#10;2.For patrolling, security was not able to provide correct details, especially for after school hours / night duty rounds. Hence a system of new reg"/>
        <s v="Fencing with barbed wires or similar type of arrangements on school outer walls is pending from Projects Team. Could pose safety risks"/>
        <s v="Provision of wheelchairs needs to be made incase of an emergency / medical situation. Ramps are available. Disabled-friendly toilets are available on each floor"/>
        <s v="1.For inventory tracking, monthly checking is done by sports teacher however the reports are not shared with Admin / Operations. Going forward monthly report (ISO Form / Template) needs to be submitted to Admin / Operations. Refer pic as evidence.&#10;2.Exten"/>
        <s v="Students carry their own water bottles. All buses should a standardised first aid boxes with the contents mentioned on them."/>
        <s v="Evacuation plan is Pending for the main gate area near security cabin. Forrest all places in campus, it is prominently displayed"/>
        <s v="CCTV's are installed however entire classroooms are not getting covered. CCTV Alignment needs to be done as per requirement"/>
        <s v="1. Staff is being trained on this. Admin / Operations is maintaining their records&#10;2. At the reception, emergency contact nos list was not available at the time of audit due to operational reasons"/>
        <s v="1. Validity stickers (Checked on / next renewal date) are missing on all FE's in the entire campus. Refer pic as evidence.&#10;2. FE's are not available in server room / DB room / electrical room. Also boxes / cartons seen lying in these rooms. Refer pic as e"/>
        <s v="CPR is not done yet however First -aid classes are held. School Nurse is equipped to train staff on First Aid"/>
        <s v="Seen in few places that smoke detectors were still left covered, Smoke detector test (monthly / quarterly) report needed. Refer pic as evidence."/>
        <s v="Assembly area is identified, however the display / board indicating the assembly area point is not to be seen."/>
        <s v="Need to have this list displayed in the Principal's room."/>
        <s v="Bus No. MP11 TR AT1616 is new and branding was not done at the time of audit. Other two buses have school name prominently displayed."/>
        <s v="Since these are 17 seater buses, before opening emergency exit doors , a person needs to bend the seat and then the emergency door can be opened. Lady bus attendants on being interviewed to show how to respond incase of an emergency in bus were not able t"/>
        <s v="All school buses being 17 seaters, have 1 FE available. While doing audit, it was found that lady attendants are not trained on operating FE's and safety measures to be followed. Observed fire extinguisher in one of the buses without expiry / renewal date"/>
        <s v="Police Verification Certificate's from vendor are awaited of the 3 female attendants"/>
        <s v="1) Bus No. MP11 TR AT1616 : Blade is found inside the first aid box which needs to be replaced with scissors. 2) Note on the skin cream states : It should be given as per the presription given by a medical practitioner however auditee was unable to produc"/>
        <s v="Khaki Brown Color Uniform is used. Name plates not evidenced neither on drivers nor on lady attendants. Only vendor's name Tej Travels is displayed on uniform"/>
        <s v="Seen, however they are not prominently displayed inside the bus. A column to be added of Blood Group Details of the Children"/>
        <s v="Both driver's &amp; lady conductor's mobile phones are available with the lady conductor. Parents call on any of the nos. is received by the lady conductor only. Dedicated mobile phones should be given to lady attendants. Provision needs to be there incase if"/>
        <s v="Currently this is being done by Admin / Operations verbally on daily basis"/>
        <s v="No such records maintained / evident. School nurse to conduct surprise alcohol tests for drivers as well as for security guards."/>
        <s v="As per auditee, current system of feedback regarding transport is being done through PTM's. Only 1 PTM has happened till date and no such feedback is received regarding transport facility from that PTM"/>
        <s v="Balloons and other material were kept in the compartments under the stairways in open condition. A door with lock &amp; key should be fitted. Refer pic as evidence."/>
        <s v="FE's are recently purchased. Periodic checking needs to be done. Records need to be maintained"/>
        <s v="Relevant Columns needs to be added in the FE inventory list which is maintained by Admin"/>
        <s v="Admin has informed that soon emergency lights provision will be made"/>
        <s v="Are MSDS available for office and housekeeping chemicals? "/>
        <s v="1. Naked wires seen on the first floor as well in the math lab.&#10;2. Also smoke detector was found covered."/>
        <s v="No rubber mat seen near electrical panel. There is Play pool area for kids near the electrical panel. Warning / Display Signs could be kept"/>
        <s v="Installation of lights is in process"/>
        <s v="The storage compartments below the stairs needs to have door fitted. Material seen lying there. Refer pic as evidence."/>
        <s v="Schedule H drugs seen in the medical kit for which there was no prescription available. Provision for more number of First Aid Kits needs to be done. Refer pic as evidence."/>
        <s v="Suitable Aprons, head cover , disposal gloves &amp; footwear are provided&#10;Pending"/>
        <s v="Records of pest control (pesticide, insecticide used along with dates &amp; frequency) maintained&#10;No records seen / maintained by Admin / Operations"/>
        <s v="Fitness Certificates seen for 2 buses, paperwork / documentation for new bus is pending"/>
        <s v="Daily Work Proforma Sheet is not maintained"/>
        <s v="Emergency Floor Plans not displayed"/>
        <s v="Safety Signages not displayed"/>
        <s v="Feedback records from school children using school transport facility with regards to driver / conductor is not maintained"/>
        <s v="Safety Signage's not displayed in Electrical Installations. No Safety Equipments such as rubber mats / Wooden baton, etc… is available near electrical installation"/>
        <s v="List of Fire Extinguishers Location-Wise Record is not available. "/>
        <s v="All FE's to be numbered. Fire Extinguishers to be in their designated place &amp; clearly visible"/>
        <s v="Cleaning Checklist. To be displayed, maintained &amp; updated regularly"/>
        <s v="Warning Signs e.g. High Voltage near door of transformers. Some visual display to be created"/>
        <s v="MSDS for office and housekeeping chemicals not evident"/>
        <s v="Stairways with handrails and non-slip tread required"/>
        <s v="All electric panel doors to be locked"/>
        <s v="Surprise inspections by school staff &amp; it's records to be maintained with regards to Food Safety"/>
        <s v="Desktop PC to be provided to Nurse – Infirmary. All Child Data to be password protected"/>
        <s v="NOC for Fire required although the school has only 2 floors and lot of amenities are exempted by Fire Dept"/>
        <s v="2 additional cameras required for CCTV footage as the playground does not have a clear coverage"/>
        <s v="4 Wooden gates to have a barrier to the steps leading to the roof.  There is a landing before the gate for the roof and the space is wide enough for students to hide or towards any untoward incident. Risk of students climbing up that needs to be stopped. "/>
        <s v="Fire Signage’s / Evacuation Plan is not displayed"/>
        <s v="Floor mats could be provided where RO is placed to avoid falling down incase of water spill on floor"/>
        <s v="Eye Wash device required for composite lab incase some chemical accidentally spills into the eye"/>
        <s v="Vision, Mission, Culture Statement Posters are not displayed"/>
        <s v="Push &amp; Pull Stickers to be installed in all glass doors as all the doors are inward opening in the campus"/>
        <s v="Assembly Point Signage’s not evident although the area is defined"/>
        <s v="Safety Posters could be displayed throughout the campus to create awareness"/>
        <s v="Lift License to be displayed in the lift"/>
        <s v="Level Difference in the Steps could be indicated by way of yellow-color strips"/>
        <s v="Although online training module – Teamie is used by all teachers at Bannerghata Campus, no summary report was evident for tracking it’s effectiveness in terms of nos. of hours, modules, etc…"/>
        <s v="Happiness Index Survey could be conducted to gauge the Happiness Levels of Students currently enrolled"/>
        <s v="Although PTM’s are regularly conducted, Feedback was not taken"/>
        <s v="Complaint Register is not maintained"/>
        <s v="The following records were not maintained as per the internal documented procedures i.e. Assembly record, test summary sheet, signatures on student note book, substitution register"/>
        <s v="Exam room is not identified"/>
        <s v="Incident register for Sports department must mention time elapsed since last incident. Corrective action report to be maintained by concerned in-charge"/>
        <s v="Accident / incident frequency should be recorded by Sports department and Nurses. Maintenance of student medical records on mygiis can be looked into. Alternatively it can be maintained as a soft copy with password protected access for nurses."/>
        <s v="Mock Drill Record is not maintained as per format"/>
        <s v="Safety box can be installed near CCD to capture safety feedback from all stakeholders"/>
        <s v="Assembly on safety can be held with general points. Safety videos can be showcased in opening meeting"/>
        <s v="Good Touch/ Bad touch/ Adolescence awareness workshops to be conducted"/>
        <s v="PPE (personal protective equipment) label required in laboratory  and all PPE to be in display"/>
        <s v="Safety posters for all areas of school- bus bay, field, parent pick up area, fire drill assembly point etc."/>
        <s v="Evacuation plan on fluorescent background in all corridors required"/>
        <s v="Although Safety Committee is formed, it’s frequency to be defined. MOM to be maintained"/>
        <s v="Marks of Cambridge classes as well as grade 11 and grade 12(CBSE) not entered in myGIIS. In the absence of the same, accuracy and reliability of the marks cannot be guaranteed. Also further analyses and review may be challenged.( ISO-9001-2015- Cl-8:)"/>
        <s v="Evidences of New Teacher Orientation-induction  not seen in Secondary Campus (both CBSE&amp; Cambridge).In the absence of the same the new teachers will have difficulty to familiarilise with the schools in-house system."/>
        <s v="No academic annual orientation made for CBSE regarding curriculum and exams .In the absence of the same, new parents and students will be unaware of the curriculum structure/changes and plan for the year ahead. ( ISO-9001-2015- Cl-8:1)"/>
        <s v="No evidences of class room observation reports seen in coordinators level except Primary. ( Not seen in CBSE secondary, Cambridge, PYP).In the absence of the same, coordinator may not be able to ensure that the teacher under her purview is delivering the "/>
        <s v="No notebook checking being done as a coordinator-Secondary CBSE, Cambridge. In the absence of the same, the coordinator cannot confirm that the teacher under her purview is ensuring checking of books."/>
        <s v="No list of teachers maintained by level coordinators of CBSE secondary, Cambridge. This can affect effective resource allocation especially when staff resources are shared."/>
        <s v="No details of academic performance objectives set seen for Cambridge curriculum and evidences of follow up of review seen post first semester to check if students have met the target. This affects meeting the  PDCA aspects and continual improvement as per"/>
        <s v="Signature were not seen in monthly plan in many places by coordinators as well as by vice principal. In the absence not sure if the teacher has planned the lessons properly."/>
        <s v="No clarity as regards exam schedule and timings of each exam received from Cambridge department causing challenges in managing exams and after exams for Exam Department."/>
        <s v="My GIIS has no updated records like contact number,address  of the child. It can cause accountability concern in case of emergencies."/>
        <s v="Emergency contact details only in myGIIS. But can be kept in admin and leadership team as well. In cases of emergency like an earthquake where internet can be disrupted, it can affect the accountability of all students."/>
        <s v="CONTROL OF NON CONFORMANCE &amp; CUSTOMER FEEDBACK-Evidences of closure  details of messages/concerns sent to teachers  not seen fully. In the absence of the same the cycle time of closure cannot be tracked (which can be a detrimental to continual improvement"/>
        <s v="Awareness of help desk not given to teachers. Without the same all complaints/concerns are not registered in help desk."/>
        <s v="No formal communication mail has been sent to parents regarding preference of help desk. Without the same all complaints/concerns are not registered in help desk."/>
        <s v="Induction training module may also include OHS points specific to the campus"/>
        <s v="First aid training is conducted by the school nurse. A formal lesson plan may be prepared and effectiveness of the training may be checked after the session."/>
        <s v=" For extreme high risk identified that of water level in fire tank going down – additional control measure may be planned."/>
        <s v="Needs and expectations of interested parties may be differentiated for risk mitigation. In some cases the needs and expectations appear to be from the interested parties (instead of the needs and expectations of the interested parties.)."/>
        <s v=" L&amp;D team may review the “Training Feedback” process and set formal feedback to strengthen effective evaluation."/>
        <s v="Medical reports may be reviewed for correctness / adequacy of findings"/>
        <s v=" While evaluating the vendors, % of rejection may also be considered. Vendor evaluation reports should be available with sites for their specific vendors."/>
        <s v="The Canteen Food to be tested as the requirements of FDA / FSSC"/>
        <s v="Since police verification takes 4-6 months, additional credential check may be considered for external service staff."/>
        <s v="Man-made emergencies like crowd, law &amp; order, medical emergency may be identified for emergency preparedness."/>
        <s v=" Mass Gathering during, Sports, School Annual Function- Controls &amp; Mitigation Plans to be documented."/>
        <s v="Canteen Service Provider’s KITCHEN Visit Check List &amp; Visit Reports to be retained."/>
        <s v="Few trainings do not appear to be adequate e.g. Safety Training for 45 Minutes &amp; ISO 45001:2018 awareness for 2 hours including test"/>
        <s v="Site specific Risk &amp; Opportunities to be identified, However SWOT analysis carried out."/>
        <s v="Gujarat State Minimum Wages Revision occurs every six months, Revision rates to be considered."/>
        <s v="Few animals like ducks are in the campus. HIRA may identify any issues related to the exposure to children"/>
        <s v="Canteen Food Test by Authorised Food Laboratory to be carried periodically"/>
        <s v="The handover docket from Projects to Operations may also include warranty timelines for various equipment"/>
        <s v="Technical training may be provided by Projects on O&amp;M of various equipment like DG or systems like fire sensors &amp; alarms"/>
        <s v="Checklist may be developed for SOD (Staff On Duty) to ensure day to day compliance to the systems."/>
        <s v="Though there was a detailed presentation shown during audit, the issues can be further categorized as Internal (values, culture, knowledge, performance of the organisation) or External (technological, competitive, market, cultural, social, political, econ"/>
        <s v="Although ISO standards awareness training programme was regularly being conducted, participation of senior management will be useful for further understanding of the QMS &amp; OHSMS and their role in effective IMS implementation."/>
        <s v="Though Occupational Health, Safety &amp; Security Policy has been defined and made available in the IMS Manual, Campus can further take action in communicating this policy to various stakeholders through various means like Student Handbook, Teacher Handbook, "/>
        <s v="Inquiries data seen for Apr-20 Target 339 Achieved 413; for May-20 Target 93 Achieved 122. Also Admissions Registration data seen For Jan-20 Target 57; Achieved 26 (45%), For Feb-20 Target 78; Achieved 33 (42%); For Mar-20 Target 64 Achieved 34 (53%); For"/>
        <s v="It has been seen that Inquiry from Parent Mr Minhaj after repeated follow ups in June 2020 it was closed, however no further analysis was evident."/>
        <s v="Although the auditees interviewed were aware of the safety risks affecting their functions, the team can have their own Risk Assessment documented with controls for better understanding and actions to take E.g. angry parent."/>
        <s v="Even though rain is not a common Natural Phenomenon in UAE, it could be added into the Risk Assessment with its related sub risks of Lightening. It was also seen that there are Inputs for Health &amp; Safety Risks during safety meetings, however it’s correlat"/>
        <s v="Although Health &amp; Safety committee was elaborate and included staff from all departments, however ISO 45001 Standard requires consultation and participation of workers at all applicable levels and functions, hence it could also include staff from outsourc"/>
        <s v="Although Mock Drills are happening regularly &amp; Improvement Actions being identified, it was observed while checking the Mock Drill Report of October 2019, that Safety kit were not available. They were immediately made available. However the mock drill rep"/>
        <s v="Training Feedback was evident, however an Evaluation / Effectiveness of Training e.g. Q&amp;A for the participants can be put in place to measure the competency levels of staff in terms of understanding the training program contents."/>
        <s v="As per HR requirements, as confirmed by the auditee, a new joinee must undergo an Induction within 7 days of joining, however in the training record shown, the Joining Date was not evident and hence it could not be verified, whether it’s 100% for all the "/>
        <s v="HR has planned many Employee activities and this was shown but it would more effective if an Engagement Calendar is put in place."/>
        <s v="For Academic Parent Communication via PTM feedback, the session for 6th June was observed and also the action plan was noted. It would be complete if closure status tags were put in place for better understanding."/>
        <s v="Although a formal training is given for delivery expectations and its periodic review and follow up is also done, a PDCA cycle can be put in place to exceed the standards requirements."/>
        <s v="Although Needs and Expectations of Interested Parties have been identified for key stakeholders and has been reviewed and approved by the Principal, they may be differentiated for risk mitigation"/>
        <s v="Although Issues were identified at the beginning of year during DQA Inspection, it’s review mechanism can be defined for better understanding and clarity."/>
        <s v="Students, Parents, Teachers &amp; Staff, ADEK / MOE / CBSE, Governing Board are identified as key stakeholders and their needs &amp; expectations are also documented. GIIS AD can further consider including Alumni, Media, Society, Outsourced Vendors."/>
        <s v="ISO Standards Awareness Training Programme needs to be organized for the Abu Dhabi Campus Team for understanding of the requirements and one’s role w.r.t. standards requirements. Participation will be useful for further understanding of the QMS &amp; OHSMS an"/>
        <s v="Risk Assessment Document GIIS-SYSTEM-PM-07 needs to be reviewed by all campus functional in charges with current status. Last updating seen of 2016. E.g. seen for IT, HR / Recruitment related Risks. Risk register not updated since 2016. Two risks identifi"/>
        <s v="Although a hiring tracker was seen, but a date of joining and completion of induction could be added to match the 7-day window."/>
        <s v="A module on ISO 45001 awareness could be added into the Induction by HR/Academics"/>
        <s v="Unknown and new pests ( Bee Swarm) and their control mechanisms can be included in the risk register."/>
        <s v="Audit Summary report is not clear. It needs to be in the form of a dashboard or ( giving a clear number of findings and their status)"/>
        <s v="A column could be added in the Needs &amp; Expectations document that states how many of the identified needs &amp; expectations of various stakeholders are being complied with."/>
        <s v="Suggestions could be segregated separately from the complaints data maintained by Academics for better analysis &amp; to identify correct areas of improvement / customer dissatisfaction. Currently all details received from parents whether it is a complaint, f"/>
        <s v="A column could  be added in the complaints data spreadsheet maintained stating status of the complaints (open / close)."/>
        <s v="Although the various internal stakeholder meet regularly &amp; discuss the canteen vendor’s food services to campus, a formal feedback system could help in systemic evaluation and also identify areas where the vendor needs to improve."/>
        <s v="Outsourced vendors can be included in the OHS Committee as it is a requirements of ISO 45001:2018 standards."/>
        <s v="Results of Vendor Evaluation (Ratings) to be communicated to vendor in order to enable them to improve their service areas "/>
        <s v="In order to check on the Competencies of Nurses in First Aid, an internal training for teachers or even senior students can be taken by Nurse, to ensure that they are well versed in the area giving them an opportunity to become better at the same time tra"/>
        <s v="A number of staff members were found not to have access to myGIIS. Not having access to an Intranet platform for communication and knowledge sharing creates a blind spot for these employees and makes communication ineffective. For example, Mr Sachin of Op"/>
        <s v="Although currently Induction is being conducted on the day of joining, no fixed timeframe is in place. This may lead to certain joining formalities &amp; important communication to new employees being missed out. A specific time frame could be put in place fo"/>
        <s v="While there are relevant clauses in place in the contract and employee handbook as to consequences, there is currently no communication process in place to deal with a situation of any employee indulging in any unacceptable behaviour towards another emplo"/>
        <s v="Training module on OH&amp;S could be added to the induction module."/>
        <s v="There seems to be no clear description in terms of roles, responsibility and authority, although during recruitment there is one advertised and the actual handling is left to the Manager or Supervisor. E.g. Legal Manager role was not clear previously"/>
        <s v="In the background verification report, status with mismatch needs to have different colour code. Although the report later mentioned that the agency has communicated with the HR. Would suggest HR to have a process of Report validation &amp; take suitable acti"/>
        <s v="SOP was not available for ERP (RAMCO) with the auditee. Having an SOP is one of the best practices to create and update the SOP, as it will help to reduce human dependency and also can be used for training a newcomer."/>
        <s v="Government Rules &amp; Regulations are not listed down for Business Development Projects. As we have multiple schools in the same state / country in a gap of 2 yrs. / 5 yrs. / 10 yrs. or more, the list will be helpful for future reference instead of conductin"/>
        <s v="A dual language/ subtitles mode could be considered for the Training modules in TEAMIE for staff in other GEOS mainly (Malaysia and Japan). This would improve uptake and skill enhancement for such staff"/>
        <s v="An assessment could be introduced on all training sessions to capture trainee understanding and measure training effectiveness. Although there are discussions to look at sending survey / questionnaires at 30/60/90 days this has not yet been implemented. F"/>
        <s v="Team could look into making a certain number of training mandatory to ensure teachers and all other staff skills are always up to date although auditors were given to understand that this might already be planned."/>
        <s v="Although background checks are conducted for certain designations / positions such as Principal, this is not currently being carried out for Teacher positions when these employees are the ones who will be in charge of and dealing with children. This may l"/>
        <s v="Similar to the comprehensive sheet maintained by OSD for CBSE affiliations, a tracking mechanism could also be maintained by other departments for any long-standing issues raised by individual campuses under their care. Such analysis could contribute to c"/>
        <s v="Extra job-specific training could be given to staff who are undergoing job change. This will enable better performance and effectiveness in the new role. In addition, some form of induction and a clear letter stating changed role and responsibilities woul"/>
        <s v="An awareness training programme can be organised for Leadership to understand their role in QMS &amp; OHSMS."/>
        <s v="Risk assessment by individual departments could be conducted and documented. Although challenges, strategic documents and needs and expectations of stakeholders were explained well, these could be documented for future reference"/>
        <s v="Safety Certificate for the lift in the school is supposed to have a 3 year renewal cycle and the last renewal seems to have been in 2013. None was acquired in 2019. This is a serious risk to life and limb for the staff and students who may be required to "/>
        <s v="Although transport vendors provide the medical details for their employees such as Eye Tests for drivers, and School Nurse conducts BP, Pulse and general check-up, it might be useful to have the medical records also double checked by Nurse and Admin staff"/>
        <s v="The document on interested parties could be further enhanced by including Vendors, Alumni, Community, Society, Nation and the environment as this would help school in expanding its reach and attracting more segments of customers. It can also be tracked ye"/>
        <s v="Some wires were observed to be hanging near the ceiling at 2nd floor C wing corridor. Although these were at a height, they could pose a risk in case children try to pull them. In case these are wires for the CCTV camera, exposed wires could mean loss of "/>
        <s v="Currently there are no PCs in the library, but there seem to be plans for installing them for student research. At that time it may be useful to ensure limitations on the kind of websites students can access through the PCs in the library."/>
        <s v="TCs could be issued to departing students only after checking with the librarian in case of any unreturned books. Ideally a checklist would make these multiple checks easier to conduct with less chance of anything being missed out."/>
        <s v="There is also no PC provided to the Nurse in the sickbay. At the moment everything is on physical registers. This does not allow for analysis of the most common incidents or their frequency without a manual tally."/>
        <s v="A demo of CPR, First aid was conducted by the school nurse and doctor on call. These events could be recorded and made a regular feature of the school especially in view of the current COVID-19 situation."/>
        <s v="Operations too could look at converting their manual registers and reports to Excel as this would be easier to analyse and track."/>
        <s v="After a Vendor Evaluation feedback is given to the vendor verbally, but a formal documented record can be looked into and also action taken on poor performing Vendors to be documented."/>
        <s v="The CPR Poster in Sickbay needs to be rectified as the Emergency Contact is shown as 911 (since help was taken from the American Heart Association Resource). It should be changed to 108."/>
        <s v="For cases that require hospital visit (which should be treated with seriousness) there should be a separate Incident Report filed. Training and on this could be given by the GCEE."/>
        <s v="Although the section on originality has been added to the Rubric as an aspect of assessment and students do presentations to showcase their learning, it may be helpful to conduct a formal session for students covering plagiarism and copyright infringement"/>
        <s v="Proxy / Substitution documents can be enhanced by adding details of lessons to be conducted and completion status this will help to track fortnightly planning schedule."/>
        <s v="Although the Sports Teachers already have First Aid Training as part of their qualification, it may help to have refresher training for these teachers due to the nature of their subject (Sports) where injuries are more likely."/>
        <s v="The process of Internal Audit seems to be ineffective:&#10;• Objectivity and the impartiality of the audit process for 2019-20 is not seen. Evidence - Academics (Secondary) doing audit of Academics (Primary)&#10;• ISO SYSTEMS CO-ORDINATOR, Legal &amp; Leadership func"/>
        <s v="Management Review Meeting process needs improvement as per standards requirements:&#10;• There has to be a formal communication mechanism in place for scheduling MRM and the agenda to be covered in it&#10;• The current practise in MRM's is that everything is verb"/>
        <s v="No documentary evidence available that the organization shall determine the interested parties (e.g. students, interns, alumni, external service providers, media, staff, etc...) that are relevant to it’s management system and their requirements i.e. needs"/>
        <s v="Occupational Health, Safety &amp; Security Policy was unavailable at the time of audit / not shown to the auditors. Awareness related to the policy can be improved further."/>
        <s v="Complaints Management process needs to be streamlined. Departments are maintaining their respective complaints data. Analysis of repetitive complaints is not being done. No complete utilization of help desk observed, in the absence of which, many customer"/>
        <s v="Overall awareness of QMS &amp; OHSMS Risks can be further improved amongst various auditees and functions"/>
        <s v="Although issues are discussed on monthly basis in meeting by respective dept's, they could be summarised into one document for ease of monitoring &amp; review by Leadership. "/>
        <s v="Overall awareness of ISO standards requirements awareness was limited to less people. Operations members are not aware of IMS procedures uploaded in my GIIS. "/>
        <s v="Identification of Legal requirements specific to GIIS KL Campus was initiated in Feb'20 by respective dept's, a summary document / repository needs to be made that would assist in arriving at as to where the campus stands w.r.t. it's overall legal complia"/>
        <s v="New employee’s induction via Teamie is not followed up or ensured. No evidences of employee induction (Admissions Head, joined on 4th Oct-19). Safety aspects are not included in induction."/>
        <s v="Parent Satisfaction Target is 65% &amp; achievement is 60% for 2019. On the contrary, Student Satisfaction Target is 93%. Wide-gap exists between these two targets. Satisfaction surveys of parents needs to be updated. The reasons of low scores needs to review"/>
        <s v="Post admissions follow up to improve relationship with customers can be improved."/>
        <s v="Follow up by safety in charge if all students are aware of emergency evacuation plan needs to be done"/>
        <s v="During admissions, a student book with guidelines to rules / do and don’ts specific to KL Campus can be given including how to respond to emergencies, how to safeguard oneself during   pandemics, etc…"/>
        <s v="Regular &amp; systematic process for update and Change of address/phone numbers of parents needs to be implemented. "/>
        <s v="Access to documents &amp; it's retrieval to show to auditors by auditees can be improved."/>
        <s v="Risks to be identified for continuity of operations. In case there is breakdown in Internet Connection and Virtual Audits are happening at that time. "/>
        <s v="Risks need to be identified for Admissions for requirements of additional staff to handle surge in leads / inquiries as aggressive digital marketing campaigns are planned for the next 4 months beginning Sept'20."/>
        <s v="Employee Resume banks only in HRs email. This makes it person oriented. It needs to be in the system so that back up HR member can check the same."/>
        <s v="Criteria points for employee interview is not set. Without the score, the basis of selection or rejection may not be rationalized."/>
        <s v="Employee satisfaction survey reports to be available with HR and Analysis of the report needs to be done"/>
        <s v="The training process seems to be ineffective&#10;• Planned and actual evidence not seen for training of employees.&#10;• No records of shadow training of new employees seen though they said they have some cases where employees shadowed.&#10;"/>
        <s v="Standard format for vendor evaluation to be followed (KL has separate)"/>
        <s v="Incident report not seen fully (only one sample seen)"/>
        <s v="Overall Awareness of the standards requirements and processes needs to be in place."/>
        <s v="Complete vendor management process is currently not followed by the campus, for e. g. new vendor evaluation form, vendor satisfaction survey are missing"/>
        <s v="Presently legal register not maintained by the campus."/>
        <s v="PUC’s were expired, needs to be renewed for all buses."/>
        <s v="Mock drill has not been conducted by the campus."/>
        <s v="Health Records need to be maintained. E.g. Presently the campus is not collecting any health records from the bus vendor. Fitness of the driver and conductor is just taken on the letterhead. Also Student Health records to be maintained by nurse."/>
        <s v="Control procedure of the documents should be in place and all documents need to be dated and numbered."/>
        <s v="External and Internal communication needs to be improved. There has to be a formal communication mechanism in place for scheduling meetings and the agenda to be covered in it. E.g. 1 Overall communication with the parents is not very clear as no records a"/>
        <s v="Training given by nurse is not recorded anywhere, proper records should be maintained of the same. POSCO training needs be arranged for staff. Lady attendant/drivers are not trained on first aid and Fire &amp; safety. Planned v/s actual training hours can be "/>
        <s v="Operational Control &amp; Measures need to be in place for    &#10;a.       Loose and hanging wires that are seen in security guards cabin.    &#10;b.       Smoke detectors whose periodic testing needs to be done.    &#10;c.       Fire extinguisher that was not available"/>
        <s v="List of medicines needs to be maintained with expiry dates by nurse. Medicines should be prescribed by the doctor."/>
        <s v="Internal and External Strategic issues needs to be identified by the campus and should also be reviewed periodically."/>
        <s v="Alumni and other vendors like media to be included in the needs and expectation of the interested parties document and should also be reviewed."/>
        <s v="Analysis of the training records (training effectiveness) to be done."/>
        <s v="Child protection policy not shown"/>
        <s v="Agreement with the nearby hospital needs to entered by the campus."/>
        <s v="PROMISE V2 to be reviewed in detail and action plan to be formulated to improve the score."/>
        <s v="Analysis of lead generation does not happen in campus. Analysis of the incident report/register to be done by campus. Analysis of the parent feedback needs to be done."/>
        <s v="In Fee ceiling sheet date on which calls are given should be specified with follow up action"/>
        <s v="Approvals for petty cash expenses should be taken prior to carrying out repairs or maintenance with complete verification of the work to be conducted, Operation in charge must indicate following details in petty cash statement:&#10;a. Date of claim&#10;b. Person/"/>
        <s v="Recruitment Tracker should be maintained by the Campus."/>
        <s v="Biometrics system for attendance of teachers not working since December 2019."/>
        <s v="New Joiners list not maintained by the campus so unable to gauge complete picture of the same. Induction deck can be made more comprehensive"/>
        <s v="Safety committee member’s names needs to be added in the emergency preparedness SOP."/>
        <s v="In IT asset checklist date of issue/date of return/reissue columns can be added for tracking purpose."/>
        <s v="Social media is accessible on library PC."/>
        <s v="Currently the school does not have provision of Wheelchair."/>
        <s v="For Stock take/equipment currently campus is using registers however need to ensure that forms should be in use."/>
        <s v="Annual Pedagogical Planning copy of the last year not present with the campus"/>
        <s v="Campus worksheet is different from the other campuses, maybe same worksheets can be followed throughout GIIS with correct document no. and effective date."/>
        <s v="Daily Performa Sheet should be filled, currently it is not filled fully."/>
        <s v="A comprehensive Legal Register needs to be maintained at Campus level."/>
        <s v="Students, Parents, Teachers &amp; Staff, / CBSE, Management are identified as key stakeholders and their needs &amp; expectations are also documented. GIIS Balewadi can further consider including other regulatory bodies Society and Environment too."/>
        <s v="Risks identified in Admissions( Data Control(,Sickbay( Medication for Bites and plant Allergies),Operations ( Un known Pests)and Library( Placement of Computers), Academics ( for Absenteeism)Each Function can perform their Risk assessment to Monitor and p"/>
        <s v="Curriculum Plans modification can be looked into.( Common Template, Inputs from all geos subjectwise,mapping to 9 Gems and inclusion of HOTS skills)"/>
        <s v="Lesson conduct Follow up can be included along with teacher’s reflection in the appropriate row of the form, also Homework correction can be monitored by COD’s even though all work is assigned online."/>
        <s v="A weekly or Monthly Report of completed work for parents can be introduced for better monitoring of teachers work."/>
        <s v="Usage of myGIIS needs to be looked into as parents are unaware of certain features. Also the Principal’s name appears twice one as designation, one as his name. this can be confusing and mails might not get addressed in a timely manner leading to dissatis"/>
        <s v="Even though level wise Parent Handbook is available this can be integrated in one comprehensive one with VMS.9Gems and quality Objectives included as well as withdrawal process explained in more detail. It can also be reviewed for any errors."/>
        <s v="To capture and track verbal, written or mail complaints via mygiis can be put in place to analyze and control."/>
        <s v="Exit interviews can be put in place for withdrawing students in order to control &amp; minimize adverse impact on student numbers."/>
        <s v="In order to ensure that lessons are completed as per plan, classrooms can have a monthly planner in place and worksheet bank for Proxy Teachers to use in case on regular teacher being on leave."/>
        <s v="Although Housekeeping, Security and Upper management all have background checks, HR can initiate checks for teaching staff too."/>
        <s v="ISO Standards Awareness Training Program has been done for Campus Team. For further understanding of the requirements as per function and one’s role w.r.t. standards a structured training can be looked into."/>
        <s v="Lesson plans can have an additional row showing number of periods required for completion."/>
        <s v="Master list of all YouTube links and other websites used in teaching and learning can be maintained for ease of access."/>
        <s v="Further vetting of the Report Card Remarks can be initiated in order to reflect student strengths."/>
        <s v="An ISO Awareness session for all can be arranged for better understanding the requirements of QMS"/>
        <s v="Although evidences of academic objectives are set and were seen, as per requirements of ISO 9001-2015, cl-6.2, evidence of all quality objectives including academic as well as others related to school improvement areas would help the school to track the t"/>
        <s v="Even though myGIIS has individual student withdrawal &amp;exit interview remarks it would be helpful for the school to have a consolidated analysis for the entire withdrawals in a year with comments of the interviewer and remarks and sign of the parent/ stude"/>
        <s v="No dues clearance from library &amp; science lab could be included as a part of student withdrawal process. This will enable completeness of the withdrawal process so as to safeguard the assets (books/ IT lab equipment if any) of the School."/>
        <s v="Regular (annual) general health and safety training and emergency preparedness for all employees could be planned and executed to ensure that all teachers are familiar &amp; competent with the requirements of same."/>
        <s v="New employee induction document can have an integrated additional column with academic coordinators signature to acknowledge and confirm the completion of the same from both the instructors giving induction."/>
        <s v="The school operations team should maintain  A copy of the compliances tracker, to track the dates of compliance of the school including academics, legal and safety.  A soft copy of vendor evaluations specifically for those for EC( Ex- pest control, hous"/>
        <s v="There is scope for ISO awareness enhancement on 9001 &amp; 45001 standards for all employees."/>
        <s v="Leadership can look into maintaining one single formal document covering the needs and expectations of various stakeholder groups, although some are being covered at Management meetings by individual functions. This will help the school’s ability to track"/>
        <s v="Documented information of evidence shown during the audit can be shown as soft copies using a shared drive, this will enable smooth and effective sharing of evidence"/>
        <s v="A post Admission follow up can be looked into. Customer delight can be enhanced if a post-admission systematic process is laid out where the admission team can check if students have settled down in respective classes and smooth communication have been es"/>
        <s v="In Teacher Observation template, in Areas of Improvement the rephrasing of drop down list can be looked into for better clarity. This may also help the teacher to understand exactly the gap he / she needs to bridge and actions needed."/>
        <s v="While a detailed risk assessment was made for academics, and the frequency was laid out, the exact date of the last review was not seen. Hence it is not sure which month will be the next upcoming review would happen and hence this may affect the efficienc"/>
        <s v="It was unclear in the internal organizational structure of academic roles in primary section as to who will be the second in command case of absence of key roles like coordinators . It would be ideal to plan a structured system with defined responsibiliti"/>
        <s v="Vendor Evaluation could be consolidated as one Master document so ratings can be tracked annually to monitor continual improvement of vendors."/>
        <s v="School Operations can maintain a record of Drivers health and Licence records .This will help to do regular spot checks on the health and safety impact on students."/>
        <s v="In the new teacher hiring demo template shared during the audit there was no ratings for each criteria and no overall score .Hiring Basis score can be included to give more clarity."/>
        <s v="Although opportunities are identified for Interested Parties, risks arising out of non-fulfilment of their needs and expectations to be also addressed in the document"/>
        <s v="Date and status column are blank in the resume bank sheet. Details can be filled in to have real time status (E.g. Rejected, On Hold, Selected, Offer rolled out, but candidate declined, etc.)."/>
        <s v="Trainer to be identified for ISO awareness session which is scheduled in Jan’21. Also training delivery mode e.g. content, language for external service providers like housekeeping, security staff, etc. to be decided."/>
        <s v="Risks related to activities occurring in the vicinity of the campus that can cause injury and ill health to persons to be identified. Also risks related to ECA, Children Playground to be identified and documented."/>
        <s v="Completeness of new staff Induction through “‘Teamie” can be ensured by a completeness certification which can be later filed in the employee file."/>
        <s v="MRM minutes of 8th October meeting with top management evident. However, the column for follow up action / person assigned was found blank."/>
        <s v="Verification of data in PV2 from campuses for number of improvement initiatives/ projects implemented is more of informal validation. To ensure authenticity of the data, evidence can be documented from campuses."/>
        <s v="While complaints coming through Zendesk is the focus as per the mandate given by the management and there is awareness being created among parents in few campuses, a system can be explored to capture verbal complaints in campuses."/>
        <s v="Master certification to ISO 45001: 2018 has been achieved for all campuses and awareness training has been planned and on Teamie there is a module. For ISO 9001:2015 a similar awareness refresher or induction module can be planned as there is turnover of "/>
        <s v="Risk and opportunity document may be made more granular with inclusions of sub-risks of the processes and also opportunity for improvement"/>
        <s v="Knowledge management process may be strengthened by prioritising tacit knowledge and articulating methods of retrieval of the same."/>
        <s v="Automation of processes may be considered for some processes."/>
        <s v="Use of Artificial Intelligence will be able to enhance effectiveness of processes e.g. the admission process"/>
        <s v="Since Feb 2020, MRM was not available hence the requirement of the standard is not being met, also it is not clear how the performance of IMS and resource provisions are being monitored by the senior leadership"/>
        <s v="A brief flow of the Employee grievance process could be added in the Handbook to avoid any employee concern unaddressed further leading to employee disengagement"/>
        <s v="All training is planned via corporate and scheduled as per calendar, however the campus has many ad-hoc trainings, these are not recorded and the effectiveness of theses trainings are also not available and thus cannot evaluate whether all training needs "/>
        <s v="Departmental risk assessment can be documented (admissions and academics are aware of the risks but have not documented) Documentation need not be physical but can be captured through Google forms for better analysis"/>
        <s v="Although the exam room has a lock, the access can be recorded and monitored by the exam head with a log register."/>
        <s v="myGIIS could be the primary mode of communication, for all official communication between teachers, parents and students (Currently CBSE is using WhatsApp for communication)"/>
        <s v="Even though it is an accepted norm to allow students to travel on their own, school could look into getting a declaration from parents to avoid school’s liability in case of any incident. Exit slips or cards can be maintained for early dismissal for recor"/>
        <s v="The process of hand over of the completed answer paper scripts can be fixed as current practice of invigilators keeping the scripts till the end of the day may lead to a risk of lost answer scripts"/>
        <s v="Even though Helpdesk is used primarily for feedback, academic complaints are not captured in the helpdesk to facilitate the analysis. These can be raised as tickets as and when received to track verbal, written or mail complaints to maximise the full usag"/>
        <s v="IBDP can look into requesting a printer for the sole use in exam room so risk of paper leaking can be mitigated"/>
        <s v="Nurse can keep class teacher informed about the reason of every child visiting her, as it will help the teacher to be aware of any concerns and answer parents’ queries if any."/>
        <s v="A vendor evaluation analysis can be put in place for better understanding of the needs and requirements of vendors as well as their performance for future reference"/>
        <s v="A formal record of effectiveness of ISO awareness trainings could be put in place to ensure the given training has achieved its purpose"/>
        <s v="Material requisition template can be updated to the common template in use at all geos"/>
        <s v="A monitoring system of parent profile updating can be introduced to ensure all details are up to date to enable speedy contact during emergencies"/>
        <s v="A feedback system can be introduced by admissions to get the feedback from new parents on admission process"/>
        <s v="Question paper storage could be password protected. As more documents move online, this could be a good practice overall and enable control of information"/>
        <s v="Academic team could look into using technology to communicate the substitution for the day and monitoring of proxy work"/>
        <s v="Weekly report could include a homework section for parents to be aware about the homework assigned for that week. Homework record could have a column added to show the final submission by late students"/>
        <s v="The common template that is followed by all geos for lesson planning across curricula can be followed for easy comparison and understanding and all can have a formal digital approval from the Principal"/>
        <s v="Operations could maintain a copy of the nurse license for their record"/>
        <s v="Media could be included as an interested party as Tokyo interacts quite well with media in the relevant document"/>
        <s v="Online lesson observation form can be made editable and shared with the teacher to add her reflections (currently only observer is adding the reflections on the teacher’s behalf). This may enable better support to be provided if needed"/>
        <s v="The Proxy document could include another column to monitor the actual work done in class"/>
        <s v="Admissions dept. could look into how to monitor the student database for any change of residency or visa status post admission in cases of changes in student/ parents details and/or status."/>
        <s v="Although GMP has an innovative feature like the petting zoo which helps students at that grade level to learn about the natural world, this still poses a potential health and safety hazard. Ensuring that all the animals and birds in this zoo are sourced f"/>
        <s v="Although Induction can be enhanced by maintaining a record of completion to ensure 100% awareness of the GIIS processes and system."/>
        <s v="No complaint tracker maintained to keep the track record of complaints from various stakeholders; this will help to monitor all complaints which are not captured via helpdesk."/>
        <s v="Current practice for Risk Assessment is maintained as SSPD by Quality Coordinator however departments would be aware of additional risks that might be overlooked i.e. Admissions can do their own RA and document it."/>
        <s v="Tracking of oral medication being issued to students and staff can be put in place in order to avoid abuse."/>
        <s v="Time taken for retrieval of documents for sharing as evidence can be improved."/>
        <s v="Student’s attendance for online class tracker for every lesson and immediate action is taken however details of action taken can be documented in the tracker under remarks."/>
        <s v="MRM needs to be held at least once a year to address all the relevant External/ Internal Audit findings."/>
        <s v="A health declaration is taken as part of the admission process which allows capture of allergies / situations where students may require urgent assistance. However, evidence of internal communication to relevant parties re: compliance was not in evidence."/>
        <s v="As per regulations, 20% of the staff need to be trained in First Aid. Conducting an online First Aid course is a good initiative as a stop gap arrangement. However, the campus may look into prioritising this training once the situation becomes normal. Sin"/>
        <s v="OH&amp;S training on TEAMIE is mandatory. However, this has not been implemented. This was also a finding during external audit last year but at that time the course was not available on TEAMIE. Now that the course is available and made mandatory for new and "/>
        <s v="Although Sunshine calls were made to employees, 03 information on this initiative needs to be informed to the HR dept. as well."/>
        <s v="CPR training could be also considered for some other key employees, beyond only the Nurse. Although this may not be possible during the current pandemic but it could be scheduled once things normalize."/>
        <s v="Functionality of the export of data for better analysis may assist the Admissions team to manage the data for better 'existing pipeline analysis' (SMC report)"/>
        <s v="Large number of information needs to be manually updated (for student and employee data) in the ADEK system (e.g. attendance), it may help if the data which is in myGIIS could be easily exported and checked before uploading to the eSIS (ADEK system). This"/>
        <s v="Currently with combined classes (higher grades) the campus is able to manage with lesser staff, however, with the strict ADEK policies, there needs to be a plan of action for teacher appointment once school switches back to normal mode."/>
        <s v="Recruitment test and feedback form for testing subject matter knowledge of candidate teachers can be done in virtual mode also"/>
        <s v="A complaint tracker can be maintained to keep the track of complaints from various stakeholders; this will help to monitor and analyse all complaints which are not captured via helpdesk."/>
        <s v="Current practice for Risk Assessment is done by Leadership however departments may be aware of additional risks specific to their function but might be overlooked during a centralized assessment. Each department can do their own RA and document it."/>
        <s v="Operation can look into maintaining a Vendor Evaluation record instead of being dependent on HO. This will enable campus to analyse localised strengths or shortcomings"/>
        <s v="Lift Maintenance on hold due to COVID-19 Pandemic and also for cost control. Although comprehensive maintenance may not be possible at this time, basic maintenance checks and actions such as oiling / greasing could be undertaken to minimize any future acc"/>
        <s v="Medicines should be checked &amp; disposed of (even if the Nurse is not available for almost a year) as there are a total 8 staff present on campus. Operations staff or another staff member could be put in charge to check so as to minimize accidental ingestio"/>
        <s v="A consolidated weekly report of work done as per Academic plan can be initiated. Since the campus is in a growth stage, this will add value for parents."/>
        <s v="Admissions can look into initiating a feedback system after onboarding of new intake this will lead to customer delight and also create an online Exit Form for monitoring and analysis."/>
        <s v="Campus team can look into sharing evidence in a common drive so that in case of any glitches another team member can share during audits, especially external audits."/>
        <s v="Although leadership has identified multiple stakeholders, these could be documented to capture all relevant stakeholders and their needs and expectations. Leadership could also look into documenting the SWOT Analysis and challenges of the campus."/>
        <s v="In case of departure of any staff and joining of new a system of transition and knowledge transfer can be put in place."/>
        <s v="Operations can look into drills for other hazards too beyond their current list.e.g. Intruder, Biohazard etc., "/>
        <s v="Risk and opportunities can be identified for the admission process. In fact, for all processes it would be helpful for all functions to think of the possible risks at their job/ function/ process level and help mitigate those risks."/>
        <s v="The campus can look into listing down corporal punishment in the code of conduct shared with the staff. Also, a written undertaking on the same will help to safeguard the Management.&#10;"/>
        <s v="The Fire NOC for the campus stands expired as on the date of audit. Renewal for the same has been applied and awaited."/>
        <s v="Rubber mats can be placed in the electrical room for enhanced safety and reducing risks of shock and short-circuit."/>
        <s v="Principal may request for awareness training on special needs from India HQ or Global HQ, for admission counsellors to increase awareness of potential special needs of prospective students. Proactive provision of relevant training to all staff is a requir"/>
        <s v="Awareness training can be included in the schedule of the teachers too. Ability to identify the various special needs types and levels may help teachers (during classes) to identify and manage such needs and ensure all students get the attention and assis"/>
        <s v="Although the campus is well aware of the key stakeholders, the scope of interested parties can include community, society, media and even extend to the role of the school in the wider community and  state/nation."/>
        <s v="The needs and expectations of regulatory bodies could be systematically captured and documented."/>
        <s v="When feedback is given after observation of the teacher, a further evaluation (post implementation of any action plan to address the gap) may be conducted to ensure implementation of feedback is beneficial."/>
        <s v="Aptitude tests need to be conducted even for all new students enrolment, even those happening online. This will allow a baseline to be captured and allow teachers to manage the new students’ learning seamlessly."/>
        <s v="All new material especially that sourced online, such as videos or readymade lessons available online, could be downloaded and vetted by Principal/ HOD / Coordinator to prevent any issues. (Some other campuses discuss new online sourced material during th"/>
        <s v="Buddy system for new staff can be implemented during induction.&#10;"/>
        <s v="Checklist for quality of food safety, food tasting can be maintained once the school re-opens and starts operation."/>
        <s v="The process of disposal of expired medicines should be documented and the operations in charge should be made aware of the same."/>
        <s v="A systematic pest control mechanism can be implemented since the school has a garden and the staff are back to school."/>
        <s v="Each classrooms need to display Evacuation plan with routes"/>
        <s v="Signage near ramp needs to be displayed to caution children and prevent any accidents"/>
        <s v="Changes in ACP can be documented since the CBSE board has made changes to the curriculum to meet the challenges of the pandemic. This should be formally documented"/>
        <s v="Post admission follow up process can be put in place. Admissions call up newly admitted parents and enquire if they have settled in the school would increase customer delight and rapport with new parents (this can be done with a google form also with 5-6 "/>
        <s v="Lesson plans for Yoga, Art and Sports may also be prepared "/>
        <s v="Planned Monthly/Term-wise class observations can be scheduled in advance"/>
        <s v="Proxy report format can record the work done by proxy teachers"/>
        <s v="The school may consider all official communications through official channels only and keep WhatsApp only for reminders. Parents shouldn’t use WhatsApp for submitting his/her child's homework (young children's school assignment). "/>
        <s v="The school may consider restricting the library access to the online app (paid getepic.com) and in case it is general service to neighbourhood/community, this could be separated through guest accounts"/>
        <s v="The school may consider including subjective questions in online assessment for primary children (class 3 to 5), to develop their writing skills and avoid learning gaps"/>
        <s v="After conducting training effectiveness; action plan needs to be drawn to address gaps "/>
        <s v="All functions are required to perform and document their own Risks with controls measures as the current practice is not as per standard. This was highlighted at last year’s IA as an Observation and by the External Certifying agency for all functions at a"/>
        <s v="ISO Process and Standards Awareness was last conducted in January 2020, however 25 new staff joined in April. Quality department at geo can look into repeating the training for the new staff as this was an observation in previous Internal Audit which led "/>
        <s v="The Fire extinguisher tracker document can be comprehensive with details like expiry, last serviced date"/>
        <s v="The myGIIS app current version is not user friendly for proper uploading and management of data by all teachers."/>
        <s v="New employees are not aware of their work schedule as old staff left without Knowledge transfer and no standardized policy for tasks is in place ."/>
        <s v="Feedback form for new admissions is not in place."/>
        <s v="All documents do not have an approval signature so there is no process owner for accountability."/>
        <s v="There is no disclaimer or indemnity for all new hires as the current practice is an oral declaration only."/>
        <s v="Training Feedback analysis by HR for training needs and effectiveness is not in place."/>
        <s v="Lift maintenance tracker was not available."/>
        <s v="Even though Evacuation plans are displayed in corridors ,classroom do not have the plans on display for student awareness."/>
        <s v="There are multiple engagement activities done by Academics dept. However, these are not being captured or recorded."/>
        <s v="While the weekly work completion tracker is in place, individual teacher and section was not evident."/>
        <s v="Substitution Record is not capturing the actual work done."/>
        <s v="The Librarian can look into portals/apps for sharing online books and track student progress on reading skills"/>
        <s v="Deleted programs in the lesson plans (either through Accreditation Board instruction or school policy), the reason for deletion is not captured in the document."/>
        <s v="The annual calendar does not a disclaimer at the bottom (subject to change/tentative) to ensure that the document remains valid despite any changes."/>
        <s v="Standard template/ format should be followed (School name, logo, header footer)"/>
        <s v="Minutes of Meetings not captured for modifications and changes to ACP"/>
        <s v="For official communication, the provided platform- channel (myGIIS or any other as specified by leadership) to be used"/>
        <s v="Action Plans for Weakness, Threat and opportunities arising out of SWOT Analysis not evident."/>
        <s v="Risk register at department level to ensure specific risks are identified. HIRA document was referred to. For eg: Entry of Visitors"/>
        <s v="A process or mechanism to be put in place to update the parent profile in MyGIIS and changes if any."/>
        <s v="Mechanism for capturing training effectiveness for evaluation and analysis are not evident"/>
        <s v="Safety Checklist is not maintained."/>
        <s v="Certificate for staff trained in Firefighting and first aid are not maintained"/>
        <s v="Admissions can look into initiating a feedback system after on boarding of new intakes. Post admission follow-up process can be put in place."/>
        <s v="Background verification for new recruits for admin done by third party can be extended for new recruits for academics too."/>
        <s v="Welcome mail sent by a class teacher when a new student joins midyear with all relevant information (eg. link to student handbook etc.) helps a new parent feel welcome."/>
        <s v="CAR (Corrective Action Report) can be maintained as a tracker to track all complaints received to ensure that actions have been taken for matters where tickets have not been raised on Helpdesk as parents use various means of communication."/>
        <s v="Internal &amp; External issues affecting the organization could be bifurcated."/>
        <s v="Database of relief teachers can be maintained"/>
        <s v="Classification of Incidents can be looked into."/>
        <s v="Students can be included in Committee (like Canteen and Safety)"/>
        <s v="Copies of vendor evaluation to be maintained"/>
        <s v="Expired medicines which are procured by school are being disposed of in the bin. This could be potentially hazardous and it is better to handover expired medicines to any medical facilities for proper disposal"/>
        <s v="Ensure trained personnel available in emergency situations through First aid training for teachers and staff arranged on an annual / regular basis"/>
        <s v="Campus may look into communicating locations of the first aid kit to all staff and teachers so that in case of emergency staff are aware of first-aid box location"/>
        <s v="Medical information such as allergies could not be available for emergencies to the sickbay/class teachers. Information not collected from parents during admission process itself, no disclaimer either"/>
        <s v="While there is a food committee there is no system of daily food tasting/checking before serving to students. The same can be initiated to ensure consistency in food quality"/>
        <s v="Extending training in the use of fire extinguishers to students of senior classes to ensure availability of more trained people to support in case of emergencies"/>
        <s v="No documentation available with the admission team on the number of students allowed in the class to maintain teacher-student ratio."/>
        <s v="No process for the nurse to communicate to the respective teacher in case the student has frequent visits to the sick bay to understand the root cause of the visits."/>
        <s v="SWOT / risk and opportunity not done at departmental level"/>
        <s v="Risk register can also be maintained for transport process"/>
        <s v="In the SWOT Analysis document, proper categorization and elaboration for some of points mentioned is required; e.g. for some of the threats mentioned - clarity of HR policies, lengthy recruitment process"/>
        <s v="Alumni (former students) are not included in Needs &amp; Expectations of Interested Parties"/>
        <s v="Welcome Mail for New employees joining KL Campus could be initiated for effective communication, orientation and operation. Current practise is that a new employee is taken on campus round on day of joining"/>
        <s v="System for taking feedback from new joinee after induction procedures are completed could be looked into. E.g. HR could look into taking feedback from new joinees after 30 days of onboarding so that any further doubts / queries that they may have can be a"/>
        <s v="Undertaking records for low performers at time of admission and follow up post school exams could be maintained. This will ensure that the child is aligned with the school system, practices and cohort."/>
        <s v="Though there are several locations for where Evacuation routes are displayed, this was not evident in all classrooms. Since students would spend majority of time in classrooms, a visual reminder would be helpful"/>
        <s v="A comprehensive document on details of Fire extinguishers with their types, expiry dates and other relevant information can be maintained for overall monitoring"/>
        <s v="The stationery stock register can include the minimum and maximum order quantity for better tracking and monitoring&#10;"/>
        <s v="The house keeping/ cleaning staff may be given  a ID card either from OWIS or the vendor can provide an ID card for identification and  enhanced security (though they wear the uniforms provided by the vendor)"/>
        <s v="Additional Needs Process Flowchart was implemented. However, learning support flow chart needs to be modified to address a few redundancies in the flowchart and need to add the steps after review to include “further assessment” as well as parental consent"/>
        <s v="Proxy report format can record the work done by proxy teachers."/>
        <s v="Although the OWIS graduate number (IBDP) is very low, they could still be asked to do a quick survey to capture their learning journey with OWIS and their experiences during their time at the school (for example, preparing them for university applications"/>
        <s v="Post-training effectiveness survey could be conducted to capture whether the training has&#10; been useful and action plan may then be drawn up to address any gaps that may be found&#10; "/>
        <s v="A GPS tracking system can be put in place for buses to better monitor location of students and enhance the safety aspect for students. Although Singapore is a safe country, this may still be helpful."/>
        <s v="Campus Team can look into introducing programs specifically for staff emotional wellbeing as the current program centres on students only. Extending this initiative will bring all round benefits."/>
        <s v="Nurse can look into initiating a regular basic check for nails, sight, hair and teeth. This will help the campus to monitor students proactively and aid in prevention."/>
        <s v="Admissions dept. can maintain a copy of all relevant reports for EC related to their students (in softcopy), such as any special requests or observations from Admissions team at PG. This will allow for quick turnaround as info will be available at campus "/>
        <s v="The Librarian may look into an e- library platform that will make books available to students after school hours too."/>
        <s v="Academics can look into documenting follow-up observations (if any) done for teachers as evidence. This would allow records to be maintained for future reference and performance management."/>
        <s v="PROMISE V2 of Hadapsar Campus for September 2021 sighted. The field for Campus name, Geo Name was blank and Employee engagement data was 0. A complete report needs to be maintained."/>
        <s v="In MRM report, audit findings were not shown in terms of status. As per Clause 9.3.2 a) of ISO 9001:2015, the status of actions from previous management reviews should be included and status recorded. This can be done along with no. of observations/OFIs, "/>
        <s v="Even though ISO awareness training evidence available, campus-wise annual training planner was not evident"/>
        <s v="ACT NOW document can have additional data on action taken and follow up on OFIs by India GCEE team. Date of getting OFI report from external body can also be mentioned in the document."/>
        <s v="All documents pertaining to India GCEE team could be shared on a drive for ease of access during audit as the current practice of retrieval from mail takes time and may result in loss of data."/>
        <s v="No documented evidence of IMS awareness conducted for entire team was found. (The last session as seen in records was in June 2019.) With large number of new joiners after the last awareness session, it would be beneficial to have a session once in a year"/>
        <s v="No documented information on last management review meeting for Noida campus was shared during the audit and hence not sure whether MRM has happened, and the actions taken to close the previous IMS audit findings and other improvement actions has been car"/>
        <s v="The process of moderation of answer scripts after exams was not shown. Thus, it was not clear how an unbiased evaluation is being ensured. Also, this is a procedural requirement as per myGIIS school policies. (GIIS-IMS-ACA-PM05-clause 4.2.3(b)"/>
        <s v="Documented information regarding objectives set for academics and other not evident in documents&#10;shared. Hence it is unclear how the organization meets the objectives needed for relevant academic functions"/>
        <s v="Documented information of training records or database of internal training conducted by Noida campus coordinators / principal not evident. A training tracker at campus level could be looked at to get a complete picture of all the training in the school."/>
        <s v="During the audit the auditee was not able to explain about the risks identified by the department though the document in paper was shared to auditors. Risks and opportunities may be identified and addressed by each department/function and be conscious of "/>
        <s v="Documented Corrective Action Report/ closure reports of findings of previous internal audit not found during the audit. In the absence of the same it is unclear how the management has addressed the finding and done improvements on the system."/>
        <s v="Copy of Vendor contracts as well as copies of consolidated insurance policies (various insurances) may be consolidated in a Master document &amp; maintained to track contract expiry dates to avoid risk of expired records."/>
        <s v="Fixed asset list not maintained by Operation department of the school. Since repairs and maintenance are done on campus, list may help campus to manage associated risk."/>
        <s v="Report of maintenance of fire extinguishers not evident. Thus, in case of emergency this may pose a OH&amp;S risk with more than 1000 students in campus."/>
        <s v="Valid school nurse license is not maintained on file. 11 (The one shown was expired. The school should ensure that the resource person is a licensed one."/>
        <s v="Detailed SOPs for an emergency medical situation may be maintained by school nurse including process to address in case of student medical accidents, immediate hospital list, immediate doctors contact numbers etc. to avoid delay during an emergency."/>
        <s v="Updated the medical room documents like replenishment and disposal of expired medicines was absent. This may pose a medical health hazard if expired medicines are inadvertently administered."/>
        <s v="List of students with known allergies was absent. This will create safety risk with such a large number of student school. It could be made available to the Nurse to prevent any untoward incident."/>
        <s v="Policy/procedure being followed re: non-disclosure of employee details undertaken by school was uncertain. With increasing personal data protection regulation coming into force, it may help if campus can put in place actions to pre-empt data leaks."/>
        <s v="A structured post admissions follow-up process (call/ mail/ google form) initiated by the admission department was not evident. Having such as process may capture feedback from new students/families to enhance customer relationship from sales perspective "/>
        <s v="Lack of structured organization documents saving observed which caused time-delays in audit. Support and practice may bring more awareness and efficient use of audit time for both auditees and auditors."/>
        <s v="Currently some of the documentation n Operations department is still in hardcopy. As the school presence grows, it may be more efficient to have all forms, documents and records online."/>
        <s v="The current process of reference checks could be enhanced to include background checks for the employees since we are a school and work with children from a very young age."/>
        <s v="Training in Risk-based thinking could be arranged for Head Office staff to enable risk assessment for their own functions as well as for all the campuses under their care. Function-wise risk may differ, and once trained, process owners may use these tools"/>
        <s v="Although leadership are well aware and up-to-date, awareness of the IMS processes uploaded in myGIIS could be increased for all employees. Staff could be encouraged to refer to their own processes uploaded in myGIIS under Policy tab to be familiar with th"/>
        <s v="Fire extinguisher should be available either inside or nearby the science labs"/>
        <s v="All potentially hazardous materials should be kept under lock and key with proper access control"/>
        <s v="Operation team should have a copy of lift servicing records and certificates even if the school does not own the premises"/>
        <s v="A record of number of Fire Extinguishers and their locations along with expiry dates should be available with the operations department in addition to the location map currently available"/>
        <s v="All external vendors/ visitors need to be provided with a temporary visitor pass or ID to safeguard children"/>
        <s v="Excel record keeping is comprehensive however, school could consider making the status of action taken clear e.g., Workplace inspection record, fire extinguisher report"/>
        <s v="Nurse should have a proper record of allergy medication, expiry of medication and allergy reaction. Also the sickbay record can include the actions taken by the nurse for any incidents reported"/>
        <s v="The Feedback Helpdesk team can look into maintaining a tracker for the tickets not closed within 2 working days (which is the TAT for the campus) to add to customer delight'"/>
        <s v="Current practice of resolution of Helpdesk tickets does not involve communicating to the Helpdesk in-charge. There seems to be a gap existing in inter-departmental communication which may result in gaps or delays in resolving or communicating resolution t"/>
        <s v="Admission team may look at contacting parents for any ratings below an acceptable limit within a specified time limit (for e.g., 3 where there is a need for improvement)"/>
        <s v="All documents that require a signature must be completed with a signature as part of the Standard to ensure that the approver/in charge is fully aware of the document. e.g., Teacher recruitment and performance monitoring (sample of new teacher orientation"/>
        <s v="Comprehensive document is made for Needs &amp; Expectations of Interested Parties, however it can include alumni (former students) also in it."/>
        <s v="Although the auditee was able to explain the process of Key back-up system, it’s process could be set further &amp; documented for retaining the process knowledge at campus level."/>
        <s v="CCTV cameras are installed in the campus, however a summary report in spreadsheet of total nos. of cameras available in the campus could be made that will help to know how many are available now with us"/>
        <s v="Campus team can look into sharing evidence on a common drive so that in case of any glitches another team member can share during audits, especially external audits."/>
        <s v="A feedback system could be initiated post campus tour / inquiry that will further help increasing their parent satisfaction and ultimately engagement"/>
        <s v="Rubber Mat to be placed near electric panel so as to minimize health &amp; safety risks"/>
        <s v="Although a training tracker is maintained &amp; is very well maintained, analysis of the trainings could be done so as to gain actionable insights into areas of improvement"/>
        <s v="Daily Work Performa Sheet is not maintained for Secondary Segment staff although it’s available for Primary Segment"/>
        <s v="Alumni could be added as an interested party in needs &amp; expectations"/>
        <s v="Although Training function maintains a comprehensive training tracker year-wise that captures attendance, feedback, effectiveness, etc…a 1 page, summary, at a glance report could be made that will provide an overview of all the training that have taken pl"/>
        <s v="Current practice for Risk Assessment is done by Leadership however departments may be aware of additional risks specific to their function but might be overlooked during a centralized assessment. Each department can&#10;do their own RA and document the same"/>
        <s v="Safety risk related to Teaching aids and toys provided to children (e.g. GMP) may be identified. This may include REACH certification."/>
        <s v="Inventory Management Software is under development, as reported by auditee. However, no other site mentioned about it."/>
        <s v="PASS (Person Aptitude to Study &amp; School) may be analyzed for potential bullies"/>
        <s v="In purchase department during 3 quote comparison, A life cycle cost may be considered instead of quoted price (especially for Capital Expenditure items)"/>
        <s v="The Vendor satisfaction survey may be carried out with set targets."/>
        <s v="CPD (Continuous Proficiency Development) may be considered for Staff Nurse for up-dation / refreshing of knowledge."/>
        <s v="A whistle blower system may be considered for identification of bullying in school, rather than depending on observation by the class teachers."/>
        <s v="Minimum inventory levels may be defined for stocks especially medicines and accessories."/>
        <s v="Staircases on emergency exits may have nets on the railings (similar to normal staircases)"/>
        <s v="Fire Extinguishers placement may be based on Fire load e.g., FE is not near the store where flammable material is stored (books, notebooks, uniforms)."/>
        <s v="The school has different types of FE – DCP, CO2 etc. The placement should be planned depending on type of fire e.g., CO2 near Electrical room / IT room / Chemical lab."/>
        <s v="Pressure test for Firefighting systems and its Log may be maintained"/>
        <s v="Risk in conducting Mock drill and other testing of emergencies may also be considered"/>
        <s v="A workflow kind of arrangement may be considered for admin processes"/>
        <s v="Ergonomics and Emotional intelligence trainings may be considered for the staff"/>
        <s v="CCTV with emotional intelligence may be considered in some locations"/>
        <s v="Part Automation of process for Admission may be considered"/>
        <s v="Statistical tools may be used to identify the standard deviation in processes and consider this data for process improvements"/>
        <s v="More Training to be imparted to the New Recruits, E.g., Library Executive awareness of E-Books."/>
        <s v="E-Books Access to Students."/>
        <s v="Earth Resistance Insulating Mat found torn below Electrical Panel"/>
        <s v="Medicines to Students without the advice of doctor may be refrained."/>
        <s v="Apart from Fire Drills, Medical Emergency, Electrical Shock, Natural Calamities (Earth quake, Floods) also to be conducted Periodically."/>
        <s v="Employee Attrition rate during 2020 was 16% and 2021 was 17%, to identify the Risks of Trained Employees Leaving the School &amp; Mitigation Plans."/>
        <s v="Admissions dept. could look into how to monitor the student database for any change of residency or visa status post admission in cases of changes in student/parents details and/or status."/>
        <s v="ISO standards awareness training can be conducted to increase awareness as it was last conducted in 2017"/>
        <s v="Although Mock Drills are happening regularly &amp; Improvement Actions being identified, it was observed while checking the Mock Drill Report that the evacuation time is increasing as compared to the previous report"/>
        <s v="Awareness Training on ISO was last conducted in 2020 (for selected staff) and in 2019 for all staff. Risk Assessment can form part of the training for deployment within all departments"/>
        <s v="Document with details of fire extinguishers with expiry date and location can be maintained"/>
        <s v="The departments can look into maintaining a risk register for their own processes. Each department can discuss the risk in their own processes and action plans during departmental meetings and can record the same."/>
        <s v="The Operations team can look into adding all documents to the drive for the Internal Audit (scanned copies of physical documents)"/>
        <s v="The Risk Register was reviewed last year. Team shall look at reviewing the document periodically. The dates can be changed according to the review date since the document shows old dates"/>
        <s v="The Proxy Management system can be looked into for enhancement and clear communication and data retrieval"/>
        <s v="The PV2 document held within the Quality department can be the latest one with final scores"/>
        <s v="The HR department can look into having a tracker for recording referral calls with the feedback received for monitoring and documentation"/>
        <s v="The HR can look into having evidences for the current year (old evidences of 2018 can be updated with the new ones) for the audit"/>
        <s v="The HR can look into having updated copies of all Employee related documents (academic/non-academic) with them (E.g. Teacher handbook)"/>
        <s v="The teacher hand book which is shared to all the academic staff through the coordinator has the grievance policy. The campus can look into sharing these general policies and details to all non-academic staff too."/>
        <s v="The Operations can have a tracker for all the maintenance contracts specifying the periodicity, dates, completion status will help the team for better monitoring the activities"/>
        <s v="Regular CPR awareness training should be conducted by Campus. After 2019, there has&#10;been no safety awareness training conducted. This is a requirement of the ISO standard"/>
        <s v="Review of HIRA document needs to be planned by the campus to assess risk rating for all the campus activities."/>
        <s v="Signing off / Approval signature of relevant approver in student’s Long Leave Applications form is missing. However, since approval comes from HQ via email, the relevant correspondence between HQ finance &amp; EC staff needs to be documented to close the loop"/>
        <s v="Parent communication with teachers and/or staff should have closed loop either in&#10;myGIIS and/or email. This may ensure closure of all issues leading to improved satisfaction of stakeholders."/>
        <s v="Broken climbing rope and loosen screws of the equipment observed at Primary&#10;playground area. Regular checks of playground area could be conducted for safety and to minimize potential risk of injury.Broken climbing rope and loosen screws of the equipment o"/>
        <s v="Monitoring and checking of school canteen of food hygiene in handling as well as storing&#10;foods such as frozen food. EC Operation incharge to have keys to all rooms including to canteen kitchen"/>
        <s v="Fixed Asset Register should indicate whether CCTV camera is operational or under&#10;maintenance. One CCTV was not working during the audit and no record of servicing available"/>
        <s v="Risk and Opportunity document can capture various other risks arising from&#10;neighborhood. This may help the campus to identify risks from/ to the community. Additionally, colour coding could be used to classify different types of risks as (high, medium, lo"/>
        <s v="Impact of risks arising from children with special needs can be added to risk register of academics’ department."/>
        <s v="School can look into adding additional language books as reference (perhaps in the Library) for second language students who have opted for Mandarin or Tamil language"/>
        <s v="To track inventory more effectively Inventory register can include columns like date of issue, date of receipts and remarks for various assets in the campus"/>
        <s v="Though the school reports ASAS average score for the campus, IBPYP segment is not considered while computing ASAS. This may impact the accuracy of the score"/>
        <s v="Librarian to work with the management of the campus to take steps in solving how to&#10;disposal of unused books. Currently unused books were kept in boxes at the library which may impact space usage and be a potential hazard"/>
        <s v="Additional Apps for Hindi and Mandarin in IBPYP curriculum could be considered. Access to additional Apps may enable students to practice relevant aspects (such as listening and pronunciation) wherever they may be, thus enhancing learning outcomes"/>
        <s v="Notebook moderation should not only indicate the signature, but also indicate&#10;name of HOD/COD near his/her signature. This may assist to track the moderation and identify person in-charge if required for future review"/>
        <s v="Induction Process for new teachers includes slides on Safety and legal compliance. However, considering PDPA requirements in Singapore staff needs to be made aware about Data protection"/>
        <s v="Regular CPR and first aid awareness training should be conducted by Campus. After 2019, there has been no safety awareness training conducted"/>
        <s v="Awareness Training in Risk-based thinking could be arranged for staff to enable risk assessment for their own functions and a consolidated risk register including various risks (like natural calamities) capturing risks of all departments and the actions t"/>
        <s v="Timely communication to be ensured to all departments about Fire drill video training and First Aid locations"/>
        <s v="An awareness training programme can be conducted for Admission counsellors to recognize and understand the behavioural patterns of students at the time of admission"/>
        <s v="Communication from nurse to parents should be documented. Documented communication will assist other nurse/staff during the emergency if the nurse in-charge is out of duty"/>
        <s v="Expired medication was shown in the evidence. However, no communication was recorded in the sample document."/>
        <s v="No access to view TNI data after data entry. Evidence has shown a requestor emailed to HR for a training, but no available report could be generated once data entry has been successfully submitted. This may impact in data capture and accuracy"/>
        <s v="School bus safety assessment form should have transport coordinator signature after checking has been done. Evidence hard copies shown from January to mid-August 2022 were without signature. This may make it difficult to know what was checked or not"/>
        <s v="Although there is a railing on the right side of the staircase, a similar railing on the left side is required to minimize the risk of injury or falling down for students. During assembly /dispersal emergency evacuations, the absence of railing on both si"/>
        <s v="Fire Extinguisher placement location should be such that in case of an emergency (e.g. In the basement store room, with the presence of flammable material (books, etc.) staff may not have time to exit the room to get the fire extinguisher located outside"/>
        <s v="An Emergency Preparedness Plan is required in the Canteen for easy reference of students and staff present there, in case of an emergency"/>
        <s v="CCTV to be installed for Store Room in Basement for safety &amp; security purposes"/>
        <s v="Flammable Sanitizers in Store Room to be placed separately under lock and key to minimize OH&amp;S risks"/>
        <s v="A single Master Plan showing where all the Fire Extinguishers are installed on campus may help Operations with identification and traceability"/>
        <s v="Although Emergency Evacuation Plans (EEP) are displayed throughout the campus with the exit route marked clearly, the Assembly Point could also be marked to make it easy even for newcomers to know where to assemble in case of an emergency"/>
        <s v="In a few places, discarded/broken furniture has been kept (e.g. gymnasium/skating basement). This could pose a hazard once school starts"/>
        <s v="Fire Extinguishers in Reception to be wall-mounted for easy access and reduce risk of injury for personnel."/>
        <s v="Occupational Health, Safety &amp; Security Policy Printout required in A3 Form to increase visibility"/>
        <s v="Risk &amp; Opportunities Document is not evident for the Admissions function. Maintaining this will help the function to be aware of the risks associated with their function and preventive actions to be taken"/>
        <s v="Medical Request Form could have the date mentioned for ease in tracking"/>
        <s v="Updated student medical records annual/bi-annually) to be maintained with access control. This may help prevent incidents of incorrect help during medical emergencies due to a lack of information. E.g. specific assistance that a student may require"/>
        <s v="Although a procedure for induction completion timeline could be seen for Noida Campus for newly joined employees which are a maximum of 7 days from DOJ, a report is required to be maintained for AY 22-23 that shows adherence to the procedure. Monitoring t"/>
        <s v="Actions taken should be updated for all of the feedback points that will ensure greater parent &amp; student satisfaction for GIIS Noida Campus. For example, the PTM Feedback Responses Spreadsheet Document for the period 9th May’22 to 14th May’22 for Grade 5."/>
        <s v="The book reading history (book issue record) could be maintained with previous years’ details too which will show whether there is an increase in the number of students opting to read books and make optimum utilization of the library’s facilities. Current"/>
        <s v="All policies of Harrods are scheduled to be reviewed in the current academic year. This may also be shared with staff at Head Office for better communication and understanding"/>
        <s v="A grievance policy for staff could be formulated and shared with all staff. This will help staff correctly identify the issues faced and seek appropriate response and assistance "/>
        <s v="A Training needs analysis based on the response from the employee / staff survey can be created for continuous improvement"/>
        <s v="Fixed asset Inventory list needs to be updated by Operations department of the school. Since repairs and maintenance are done on campus, such a list may help individual campuses manage assets at their location."/>
        <s v="A comprehensive document showing details of Fire extinguishers, their types, expiry dates and other relevant information can be maintained for overall monitoring at both Head Office and campus level"/>
        <s v="A vendor evaluation analysis could be put in place for better understanding of the needs and requirements of vendors as well as their performance for information and future reference"/>
        <s v="The Electric Room can be enhanced for safety by placing rubber mats"/>
        <s v="A monitoring system of parent profile updating can be introduced to ensure all details are up to date to enable speedy contact during emergencies. Periodic reminders could be sent to seek updated information from current parents"/>
        <s v="The Fire drill process document needs to be updated for the current process"/>
        <s v="The team can look into having an Emergency Response Plan which includes multiple emergencies. As of now, only emergency due to fire is being tracked and monitored"/>
        <s v="A structured post admissions follow-up process (call/ mail/ google form) could be initiated by the admission department to capture feedback from new students/families and enhance the process towards improved parent satisfaction"/>
        <s v="Post-training effectiveness survey could be conducted to capture whether the training has been useful and action plan may then be drawn up to address any gaps that may be found"/>
        <s v="The feedback manager can look into having a follow-up system on complaints for which actions cannot be taken on immediate basis and which may require time, capital and/or further escalation to management"/>
        <s v="Several infrastructure issues, unsafe acts &amp; unsafe conditions were observed, noted and have been highlighted in a separate Safety Audit Report. If not addressed and remedied urgently, this may impact multiple areas of stakeholder satisfaction and pose a "/>
        <s v="It was observed that current responsibility is unclear for some functions (Uniform, Bookshop, &amp; Admissions). There seems to be a plan for transfer of roles, responsibilities and authority. Operations stated that responsibility for Uniform and Bookshop was"/>
        <s v="In Admissions dept., the final sign-off for cases where the parent is asking for a higher grade, the academic team (subject matter experts) could be the final authority. This may ensure future disputes and dissatisfaction during higher grades/ critical ye"/>
        <s v="The myGIIS portal did not have the Student Handbook uploaded. The following message was found at the link “No Data Found”. This may impact satisfaction due to disputes on behaviour and other issues"/>
        <s v="Documented plan for several functions &amp; overall plan for future of school, not in evidence. The methods for monitoring, measurement, analysis and evaluation of academic plans need to be systematically planned and executed according to plan to ensure susta"/>
        <s v="Information gathered on immunisation, allergies &amp; students’ other medical records to be updated in myGIIS, where the Nurse can access them when dealing with students' health issues when they visit Sick Bay"/>
        <s v="Formalised SWOT or other tools is required to be able to capture issues affecting school, plan to mitigate and overcome the identified issues. This may help set the Context, identify Needs and Expectations of Interested parties and lead to improvement in "/>
        <s v="The preventive, corrective and support measures include counselling for which no supportive documentation/records were available"/>
        <s v="Safety committee in place. However, communication and information to members within the team was missing"/>
        <s v="Principal’s observation – Documented information not available. A formal PDCA cycle to be followed and captured into the performance monitoring system"/>
        <s v="Manual data entry of marks done for SIP &amp; used for discussion in PTM. This may lead to errors in data. 7S is currently not being used for this aspect"/>
        <s v="The Helpdesk system not used effectively. The staff needs to be trained to manage stakeholder satisfaction and timely response. Some ambiguity observed regarding the use of the Helpdesk system"/>
        <s v="Documentation for admissions department to be followed as per the process manual"/>
        <s v="The school assets (all assets) need to be physically verified and the records need to be updated at least once a year. IT Asset register has not been updated from 2020 and it doesn't have details of assets issued to staff/teachers"/>
        <s v="Student details bus-wise to be held with Operations Department as well as vendor. Emergency numbers (Police / Fire) need to be updated and displayed in all buses"/>
        <s v="APA certificate (Fire Extinguisher) has expired (dated September 2020)"/>
        <s v="AKINA TPM Trading certificate of BOMBA Registration has expired (June 2022)"/>
        <s v="Water Tank Cleaning and water quality checking not in place for the campus. Over time, dirt, dust, debris, mould and harmful bacteria may build up leading to health issues"/>
        <s v="Water cooler filter maintenance and cleaning records not in evidence. This combined with absence of water tank testing may pose a serious health hazard"/>
        <s v="The Elevator licence displayed in the elevator has expired. Elevator needs to be checked by authorised vendor and current certificate displayed"/>
        <s v="No rubber mats in the electrical room. Additionally flammable material such as mattress, wooden door found dumped in the electrical room"/>
        <s v="No fire extinguisher in the uniform shop. With flammable material, this could mean increased risk to all concerned, in case of fire"/>
        <s v="Old floor plans are being used in the Emergency Evacuation Plan displayed. This may lead to confusion in an emergency evacuation situation"/>
        <s v="Large bricks observed being used as door stoppers in several toilets. This could pose a risk for students in case of mischief since students cannot be supervised 100% of the time"/>
        <s v="The toilets are not clean and in poor condition overall. This may lead to adverse impact on student health and hygiene as well as overall satisfaction"/>
        <s v="Student strength in GMP segment has shrunk which may also be pandemic related. Current student strength is 64 (K1 &amp; K2 together). A focused local effort may help to contribute towards the sustainability and long-term survival of the school"/>
        <s v="Since student strength is stagnant, Principal could attend all exit interview, track &amp; record them to capture reasons. There were conflicting statements given on this matter. Also no evidence (dates / times) for all exit interviews was available"/>
        <s v="A child safety and protection policy can be drawn based on the GSF group level policy. This may mitigate risks to stakeholders and reassure parents"/>
        <s v="All processes to have a closed loop. E.g., when showing process flow of teacher observations, it is necessary to close the loop by informing teacher of findings, monitoring again &amp; documenting closure once matter is resolved. Alternately, steps can be sho"/>
        <s v="It is advisable to get home country documents (collected during admissions) translated to English to allow checking of validity and other details"/>
        <s v="Reminder can be sent to parents for updating of students profile to make sure all information is current"/>
        <s v="List of exiting students may be shared weekly by the admissions department, with to the librarian and other relevant staff. This will enable collection of library books and other school property. It was observed that books had gone missing in the past whi"/>
        <s v="Consolidated tracker could be maintained for all new recruits when HR calls to check references"/>
        <s v="Eyesight check of drivers could be done by transport vendor to ensure safety of children in the school bus. Additionally uniform for drivers could be considered to ensure only approved drivers operate the buses"/>
        <s v="Bus vendors and housekeeping staff can be trained for ISO Awareness, Fire Drills and First Aid"/>
        <s v="The Incident Report could be enhanced to capture action plans. This would help in preventing recurrence"/>
        <s v="The Fire hose reels were checked by the vendor and some replacements suggested in June 2022. However, these were still not carried out"/>
        <s v="The Leadership can look into documenting the Risks and Opportunities for all departments "/>
        <s v="During the physical site visit, it was noticed that the disinfectant spray was kept unattended in the canteen area. Though there was a symbol indicating that it was not drinking water, the container looked exactly like a water dispenser refill bottle. Thi"/>
        <s v="HR may look into including Health and safety as well as PDPA aspects in their training"/>
        <s v="HR may look into documenting internal and external trainings of both academic and non-academic staff"/>
        <s v="The overall training plan for non-academic staff was not evident during the audit"/>
        <s v="No evidence on IT Asset inventory shown during audit "/>
        <s v="The academic team can look into framing rules/policies for textbooks and reference books and communicating the same to students and parents"/>
        <s v="The Leadership can look into revising the processes based on the current update for e.g., academic policies"/>
        <s v="Emergency Response plan can include lightning and this to be included in the current plan"/>
        <s v="Certificate of fitness for electrical installation has expired and needs to be replaced"/>
        <s v="Fire drill had not been conducted post easing of Covid restrictions. No plan evident. The next Fire Drill to be planned at the earliest"/>
        <s v="Operations department can look into having an awareness on First Aid to all academic and non-academic staff"/>
        <s v="The clause 8.3 may be more elaborated in the documentation. The SIPOC for course development may be rewritten in lines of the ISO clause"/>
        <s v="Infrastructure risk w.r.t. safety may be considered"/>
        <s v="Complaints / feedback process may address issues which have been closed without resolution"/>
        <s v="Purchase invoice / RFQ may detail the exact specification of material required"/>
        <s v="Approved Vendor list may be developed item wise to ensure a minimum of 3 vendors for each material"/>
        <s v="A central store may be developed instead of campus wise. This shall reduce the total inventory"/>
        <s v="Re-order level for each item may be developed considering the consumption pattern and delivery period"/>
        <s v="Petty cash purchases may be analysed for trend"/>
        <s v="Preventive maintenance schedule &amp; checklist may be developed"/>
        <s v="Business risk analysis may include competition and recruitment of child offenders"/>
        <s v="Recruitment plan for the year may also specify target date"/>
        <s v="The clause 8.3 may be more elaborated in the documentation for development. The Course design &amp; content development may be rewritten in lines of the ISO clause."/>
        <s v="Chinese mathematics, use of abacus etc. may be considered as additional training in bilingual program. Vedic mathematics may also be considered as alternate."/>
        <s v="Complaints / feedback process may also address issues raised by internal stakeholders (where HR &amp; academic coordinators are responsible for response &amp; resolution)."/>
        <s v="Nanyang campus may not accept children with physical disabilities, due to its infrastructure. However, Suntec campus may consider developing systems for such children."/>
        <s v="Approved Vendor list may be developed item wise to ensure a minimum of 3 vendors for each material."/>
        <s v="Maintenance checklist may include building stability checks, lightening arrestor, earthing pits etc. (though not a legal requirement)"/>
        <s v="Electric sockets in the class room may be plugged or covered."/>
        <s v="Canteen hygiene checklist may be developed in line with FSSC standard (instead of generic checklist)"/>
        <s v="Fire load analysis may be carried out for placement of fire extinguishers (number &amp; type)."/>
        <s v="Evidence of knowledge and awareness training of ISO requirements and PDCA aspects was not demonstrated during the audit of IBPYP coordinator. In the absence of the same it may be unclear if all aspects of PYP curriculum are delivered and deployed in the d"/>
        <s v="Documentary evidence of processes in place as per myGIIS IMS policies 1-7 not seen in an organised manner. In the absence of the same it cannot be ascertained if the processes are well deployed across the curriculum"/>
        <s v="Evidence of Substitute teacher records not found-. In the absence of the same, it is not sure to ascertain if all classes have been substituted in the case of teacher becomes absent on any particular day"/>
        <s v="Evidence of First aid training as well as response to accidents and incidents given to all teachers not seen for 2022. In the absence of the same teachers will not be able to respond and react to first aid situations outside school premises or inside the "/>
        <s v="The process of collecting and sharing health records of newly admitted students including allergy records was not evident during the audit. In the absence of the same it cannot be ensured if all the information are shared to relevant campus nurses as well"/>
        <s v="No documents seen or no evidence seen for process or practice related to emergency response process in case of situations happening during ECA/ CCA / park time outside the school. In the absence of the same the teachers, support staff, external contract t"/>
        <s v="Evidence of emergency training for substitute teachers not seen. In the absence of the same, the&#10;substitute teachers will not have an idea of how to respond to emergency situations"/>
        <s v="No evidence of cleaning reports of washroom cleaning with time stamps seen. In the absence of the same it cannot be ensured that timely cleaning is conducted"/>
        <s v="Evidence of records of asset stock maintenance not seen for 2022. In the absence of the same it is not sure to ascertain if all assets are managed, safeguarded and maintained by the school"/>
        <s v="Documented evidence of Occupational Health and Safety Induction conducted not seen for&#10;new employee induction. In the absence of the evidence, it cannot be concluded that the mandatory safety induction for employees have been completed"/>
        <s v="Documented evidence of the employee induction records done by curriculum coordinator&#10;may be maintained by HR. This will help HR in charge to see the completeness of induction and track if all necessary induction is complete or not or not especially when t"/>
        <s v="Job Description &amp; Key Result Area for Business Development function was not available"/>
        <s v="Sighted the joining records of Admission Counsellor and the French Teacher. They have access to myGIIS. However, could not verify details of their Induction Modules / PPT’s completion on Teamie &amp; also of OHSAS standards Induction PPT"/>
        <s v="Action plans for low-rated parameters for improvements needs to be made for PSAT 2 Report for the Campus that was shared on 11th Jan’23"/>
        <s v="Random breath tests are conducted on bus drivers to assess alcohol consumption, but no records or documentation is being maintained."/>
        <s v="During Campus Inspection Round on 03-Feb, found secondary grade children playing in the swing in the playground meant for pre-primary kids. No teachers were seen with the students. This could pose a risk in case the students have an injury or accident (ma"/>
        <s v="Out of total 168 cameras installed on campus, 15 are not working"/>
        <s v="First Aid Box was not labelled"/>
        <s v="List of Trained First Aiders for the Campus to be made &amp; displayed in the Infirmary and in other prominent places on the campus so that in case of an emergency they can be reached out for assistance."/>
        <s v="Internal Campus staff members’ contact details / Internal Rescue Team Details e.g. Principal, VP, Admin Manager, etc. not mentioned in the Emergency Contact Details List"/>
        <s v="Bus Attendants were found to be not trained on Emergency Evacuation Preparedness, for example, how to open the bus emergency exit door."/>
        <s v="A list of trained firefighters could be made &amp; displayed prominently in the campus."/>
        <s v="First Aid Box for Bus Route No. IP3 &amp; Fire Extinguisher for GR2 were kept in inaccessible locations. This could pose a risk in looking for them in times of emergency"/>
        <s v="The agreement between GIIS and Cafe Coffee Day was not available with the operations Team."/>
        <s v="Post Course Effectiveness / Evaluation Results could be done for First Aid Training &amp; for CPR Trainings that will help in gauging the implementation by the participants of the knowledge gained by attending the training programme"/>
        <s v="Staff Utilization Data Record is not updated"/>
        <s v="The risks and opportunities document can be updated with the inclusion of new curriculum (IBDP) at the campus"/>
        <s v="The risks and opportunities related to the launch of Yarrow Park as a community connect initiative can be added to the risks and opportunities document"/>
        <s v="Relief Teachers should be made aware of the GIIS Health and Safety Policy"/>
        <s v="The Approved Vendor List with the Operations Executive is that of 2020-21 which needs updation"/>
        <s v="The CCTV and the Fire Extinguisher details with description, specifications and locations has not been updated"/>
        <s v="The Operations can look into maintaining a tracker for all the annual maintenance and servicing contracts/activities for monitoring and follow-up"/>
        <s v="The Water Tank cleaning report was not available at the campus though the actual cleaning has been carried out as per the available information"/>
        <s v="The certificate of Food Handling from Singapore Food Agency (SFA) which is displayed at the canteen has expired on July 2022"/>
        <s v="All service reports from vendors for the campus need to be maintained by the Operations Executive at EC campus for ease in reference and retrieval. E.g., the grease trap service reports"/>
        <s v="The School Bus Safety Assessment can be looked into for repeated follow-up in case of non-compliance to certain parameters mentioned in the checklist"/>
        <s v="It was observed that Bus E16 had Fire Extinguisher which had expired on 4th March 2023 "/>
        <s v="It was observed that Bus E14 had Fire Extinguisher which had expired in Feb 2020 and the medicines in the First Aid Kit had expired in June 2019"/>
        <s v="The Proxy Register can be shared with all academic staff through the official communication channel (Google drive/myGIIS)"/>
        <s v="The Daily Work Performa is not being maintained by all classes on regular basis as mentioned in the process manual (GIIS-ACA-04-Class Lesson Conduct Audit)"/>
        <s v="A Teacher Observation planner can be prepared for the Principal and all the co-ordinators for easy tracking and monitoring "/>
        <s v="The HOD Moderation Report has some samples of checking of HOD notebook correction by the HOD himself. The maker checker has to be two different people and to be clearly defined"/>
        <s v="The frequency of cross checking of written work mentioned in the process is not standardised across segments/levels (Reference: GIIS-ACA-04 4.2.2 Cross Checking of Written Work)"/>
        <s v="The admission counsellors can be trained on the PDPA requirements in Singapore"/>
        <s v="The key aspects of EduTrust, ISO and PDPA can be included in the HR Induction Deck for both academic and nonacademic staff"/>
        <s v="Though there are adhoc checks happening at the canteen for packed food items; these are not recorded/documented"/>
        <s v="There is no evident process of sharing the medical information/allergies and other medical issues of students to the school nurse from the admissions team"/>
        <s v="Food Tasting could be done as part of the routine checks for canteen"/>
        <s v="The Emergency Response plan should include all emergencies and disasters e.g. lockdown, lightning, terrorist attack etc.,"/>
        <s v="Although there is a systematic check of buses through the School Bus Safety Assessment, records can be kept for follow-up in case of non-compliance to certain parameters mentioned in the checklist"/>
        <s v="The academic induction can include additional awareness on some aspects of safety at the campus and introduction to the “Fire and Safety manual”"/>
        <s v="The list of trained fire fighters, fire wardens and trained first aiders to be displayed/circulated with all the staff and the students to be made aware of the same in case of emergencies to ensure safety at the campus"/>
        <s v="The safety and emergency related awareness are not created among all the staff in the campus"/>
        <s v="The Daily Work Performa and the Notebook checking record sheet is not being maintained by all segments/levels on regular basis as mentioned in the process manual (Reference: GIIS-ACA-04 Class Lesson Conduct Audit)"/>
        <s v="Few of the academic processes have changes and has been updated. These need to be reflected in the IMS Process Manual"/>
        <s v="There are few changes in the process of Teacher Recruitment and Performance Monitoring. These need to be updated in the IMS Process Manual"/>
        <s v="The finance approval limit for petty cash reimbursements not very clear. A coherent policy on the different limits and the necessary approvals required for the same need to be defined"/>
        <s v="The Stock Register is not being updated and there is no process of reconciliation of physical inventory and the stock register inventory at present"/>
        <s v="The action plans on the outcomes of staff survey and the progress on the same are not evident/recorded"/>
        <s v="The needs and expectations document could include staff as a stakeholder."/>
        <s v="Although the auditees appeared to have knowledge of the risks associated with their respective functions, it may be beneficial for the team to conduct their own risk assessment and document controls."/>
        <s v="Organizational Health and Safety training records were not evident"/>
        <s v="Though first aid training is conducted for all staff, records are not evident."/>
        <s v="Although auditees have confirmed that fire mock drill was conducted last year however records are not evident."/>
        <s v="Vendor evaluation records are not available for last year"/>
        <s v="There was no documented evidence of medicines expiry date available at infirmary, also it was observed that Prickly heat powder available in infirmary was expired in Jan’23 and not disposed."/>
        <s v="Fire extinguisher is not available in Store room (on the ground floor under staircase) where cleaning and other flammable material is stored."/>
        <s v="The presence of broken furniture in certain areas such as corridors and at the ground may pose a risk to students."/>
        <s v="Annual medical check-up including an eye examination for drivers was not evident"/>
        <s v="It would be beneficial to mark an assembly point to provide clear guidance for individuals in case of an emergency."/>
        <s v="Admissions Team was unaware about IMS manuals available on MyGIIS."/>
        <s v="SWOT analysis can include strengths like new labs, theatre club at campus, parental involvement in kaizen and sustainability activities carried out by team."/>
        <s v="Though there are regular cleaning and sanitization activities are conducted at infirmary, campus nurse can look into record the activities."/>
        <s v="Smoke detector test is conducted manually however documented evidence was unavailable."/>
        <s v="Few chemicals which are currently available at the Biology and Chemistry lab does not have any validity or expiry date mentioned (E.g. Ammonia solution, Barium Chloride)"/>
        <s v="It was observed that one chemical solution (Ammonia Solution) which was stored in the chemistry lab had already expired in 2020"/>
        <s v="The IT equipment allotment form had some fields which were incomplete (e.g. joining date and employee ID)"/>
        <s v="During school hours one student had boarded the bus without prior intimation. Incident report of this was not evident"/>
        <s v="Leadership mentioned that during management meetings the action plans are discussed however this was not evident e.g. PSAT OFI"/>
        <s v="The division panel with blinds/partition for patient care is not evident as mentioned in the Risks &amp; Opportunities tracker (point no. 14)."/>
        <s v="The campus can inspect the blind spots and look into having sufficient CCTV cameras in these areas (eg., Library, Admin Room, Conference Room etc.,)"/>
        <s v="It was noticed during the audit that the Dettol antiseptic bottle kept at the infirmary medical box had expired (Expiry date - Nov 2022)"/>
        <s v="There were seats in torn state with broken handles and few nails protruding noticed during the inspection of school buses ending 9457 and 9453 "/>
        <s v="The campus can look into having a wheelchair and a stretcher at the campus"/>
        <s v="The campus can look into having more fire extinguishers at the Library considering the area and the risk severity"/>
        <s v="A Training on audit awareness could be conducted for the campus team. Team members were not comfortable sharing additional information other than what was uploaded on the Drive (this doesn't give the auditor confidence that the audit objective has been me"/>
        <s v="The recurrence of First Aid training to teachers and nannies can be looked into for revision"/>
        <s v="The basic health records of new staff are recorded and maintained at the clinic. The campus can look into maintaining the records for all the staff at the campus."/>
        <s v="The first aid boxes could be placed at visible locations"/>
        <s v="The list of Grievance Committee members could be documented and signed by the SDO"/>
        <s v="The Stock management at the campus including requisitions could be improved to avoid delays"/>
        <s v="The records of feedback from parents who visited the campus were not evident. Records of the same could be maintained for analysis and continuous improvement"/>
        <s v="The campus can look into adding the date of joining in the withdrawal data which is extracted from myGIIS for analysis"/>
        <s v="The Principal / Supervisor's signature was missing in the Induction Form"/>
        <s v="Few gaps were observed in the stock in and out records maintained by the procurement team. The campus can look into adding the previous months brought forward count in the stock register"/>
        <s v="ISI 15652 Electrical Rubber Mat Below all Electrical Panels may be Ensured."/>
        <s v="CCD Catering Agreement &amp; FSSAI License may be ensured."/>
        <s v="Class Rooms Space for AC External Unit to be closed or maintained: is full of bird droppings &amp; eggs"/>
        <s v="Emergency Exit Signages to be put up e.g., MPH at 4th Floor."/>
        <s v="Update Organizational Chart including Lab. Assistant, IT Etc."/>
        <s v="Transport Vehicle driver medical report &amp; colour blindness reports may be retained."/>
        <s v="Requests for specific teacher (from students / parents) may be investigated."/>
        <s v="Conflict of interest is determined by experience / familiarity for Q paper setting, invigilation, and paper checking. It may be formally recorded. The conflict is restricted to having their own children in the class, which may be expanded."/>
        <s v="Emergency preparedness checks is presently restricted to fire drills conducted by SCDF. It may also include other emergencies like medical emergency (which does not require evacuation or disturbing children)"/>
        <s v="A formal risk assessment may be carried out for events which may include crowd management, traffic management, security, safety, waste generation etc."/>
        <s v="The QT9 software includes only auditor notes. Auditor is required to first develop Audit checklist which may be approved by GCEE. Auditor notes should include all checklist items to ensure that audit has been adequately completed"/>
        <s v="HIRA and Legal register may be customized for each campus"/>
        <s v="Maintenance of facility is mainly under AMC with respective vendors. A visit register detailing plan and actuals as well as spares replaced may be developed"/>
        <s v="IBDP includes projects to be taken by students. This can be considered as a service offering to commercial businesses and actual project experience be given to students"/>
        <s v="FAQ may be developed based on helpdesk issues. What went right may also be analysed for “GOOD” feedback."/>
        <s v="The doors to library from Aomori University may be locked from school side to ensure no possible entry from Aomori school (intruder control)"/>
        <s v="Formal training may be provided to admissions team to identify cases of special needs. A counsellor is approached only if admission teams have some doubt about the potential student."/>
        <s v="The campus is at higher price point for GMP, compared to other international schools. USP may be identified and highlighted in operational procedures."/>
        <s v="Purchase department may consider % PRF where the delivery is later than expected date on PRF."/>
        <s v="Expected delivery date and technical specifications are not stated on P.O. and the same is considered based on quotation given by vendor. The P.O. may refer to supplier quote."/>
        <s v="School has considerable assets across various campuses. ISO 55001 Asset Management may be considered for system implementation and certification"/>
        <s v="Harrods can look into removing the blood group field from the Admission Application Form as&#10;parents are reluctant to share the same"/>
        <s v="A template for admission rejection letters could be developed. This will help the campus to track the improvement for reapplication"/>
        <s v="School collects certain documents during admission. However, this checklist can have a stringent quality check to ensure all important documents are collected"/>
        <s v="The school can look into procuring a designated printer for the Examination room. The HR and Admissions department should look into maintaining confidentiality while printing sensitive documents"/>
        <s v="Policy on data protection and disposal of obsolete confidential documents was not evident"/>
        <s v="The Exam rooms with assessment papers were not locked. This might lead to noncompliance with the curriculum board and may cause the school to lose credibility in their assessment process"/>
        <s v="Cleaning Supplies were not stored in a controlled access room. This could lead to a potential hazard for stakeholders"/>
        <s v="First Aid Boxes does not mention the expiry dates. Regular checks on the first aid boxes by the Operations/nurse was not evident. Nurse could have a master list of all First Aid boxes with designated locations"/>
        <s v="The Occupational Health and Safety Policy could be displayed at the campus. HR can look into adding an OHS module during induction"/>
        <s v="Harrods can look into controlled disposal of chemicals in use"/>
        <s v="Material Safety Data Sheet could be made available in labs and with cleaners"/>
        <s v="Snacks delivered for students at 11 AM and consumed later was kept in non-refrigerated shelves. This could be a potential cause of food contamination"/>
        <s v="The shower area in the washroom attached to the classroom was used for storing food containers. This could be a potential hazard for pest infestation"/>
        <s v="The campus can look into tracking the pest control process which in place for better monitoring and documentation"/>
        <s v="Overloading of electric power point can lead to potential hazards. Harrods can look into ensuring safety protocol and mitigation of potential risk."/>
        <s v="The visitor log with the security could capture the Identity details and phone numbers of visitors"/>
        <s v="HR can look into ensuring all staff movement is recorded for in and out as this can lead to confusion during an emergency"/>
        <s v="The Operations team could look into documenting the list of Fire Extinguishers with locations and types. The placement of Fire Extinguishes could also be looked into as it was found that many areas had multiple Fire Extinguishers close to each other"/>
        <s v="Harrods can look into adding evacuation protocols for other disasters also apart from the Fire Evacuation drills conducted on regular basis. Also these evacuation protocols could be posted in the campus"/>
        <s v="Fire alarms and power sockets were evident in strategic locations. However, all fire alarms and power sockets need to be encased with a casing to avoid any misuse by the students and also to avoid trip hazards"/>
        <s v="The Operations Team can look into having an Incident report for operational mishaps"/>
        <s v="The school can look into segregation of offer letters and to change sign-off roles for each segregated admission. This will avoid the delay in signing off the offer letters"/>
        <s v="The approval signature and dates were found missing in some staff records (Ofentse Mokhane). Harrods could check these before filing away to avoid any disputes in the future"/>
        <s v="An awareness session could be conducted for all vendors, suppliers and partners"/>
        <s v="The Operations can look into having a Vendor satisfaction survey and evaluation on regular basis. Details and reasons for Inactive vendors could be added to the tracker"/>
        <s v="Management Review Meeting to be scheduled to discuss and close any pending points of last External Audit"/>
        <s v="Even though all the functions are conducting a risk analysis, it would be advisable to consolidate all into one document (Risk Register - HIRA)"/>
      </sharedItems>
    </cacheField>
    <cacheField name="Audit Type (Internal/ External)" numFmtId="0">
      <sharedItems>
        <s v="Internal"/>
        <s v="External"/>
      </sharedItems>
    </cacheField>
    <cacheField name="Audit Report Date" numFmtId="164">
      <sharedItems containsSemiMixedTypes="0" containsDate="1" containsString="0">
        <d v="2019-02-20T00:00:00Z"/>
        <d v="2019-04-14T00:00:00Z"/>
        <d v="2019-04-16T00:00:00Z"/>
        <d v="2019-05-16T00:00:00Z"/>
        <d v="2019-02-14T00:00:00Z"/>
        <d v="2019-03-05T00:00:00Z"/>
        <d v="2019-05-25T00:00:00Z"/>
        <d v="2019-05-29T00:00:00Z"/>
        <d v="2019-05-31T00:00:00Z"/>
        <d v="2019-06-24T00:00:00Z"/>
        <d v="2019-07-08T00:00:00Z"/>
        <d v="2019-07-09T00:00:00Z"/>
        <d v="2019-07-10T00:00:00Z"/>
        <d v="2019-06-10T00:00:00Z"/>
        <d v="2019-06-11T00:00:00Z"/>
        <d v="2019-08-16T00:00:00Z"/>
        <d v="2019-11-06T00:00:00Z"/>
        <d v="2019-08-02T00:00:00Z"/>
        <d v="2019-11-12T00:00:00Z"/>
        <d v="2019-12-10T00:00:00Z"/>
        <d v="2019-12-11T00:00:00Z"/>
        <d v="2019-12-12T00:00:00Z"/>
        <d v="2019-12-13T00:00:00Z"/>
        <d v="2019-12-14T00:00:00Z"/>
        <d v="2020-02-05T00:00:00Z"/>
        <d v="2020-02-06T00:00:00Z"/>
        <d v="2020-01-16T00:00:00Z"/>
        <d v="2020-01-17T00:00:00Z"/>
        <d v="2020-02-19T00:00:00Z"/>
        <d v="2020-02-20T00:00:00Z"/>
        <d v="2020-02-17T00:00:00Z"/>
        <d v="2020-02-18T00:00:00Z"/>
        <d v="2020-02-03T00:00:00Z"/>
        <d v="2020-03-26T00:00:00Z"/>
        <d v="2020-03-30T00:00:00Z"/>
        <d v="2020-04-01T00:00:00Z"/>
        <d v="2020-04-03T00:00:00Z"/>
        <d v="2020-04-06T00:00:00Z"/>
        <d v="2020-04-10T00:00:00Z"/>
        <d v="2020-06-10T00:00:00Z"/>
        <d v="2020-06-11T00:00:00Z"/>
        <d v="2020-07-13T00:00:00Z"/>
        <d v="2020-07-14T00:00:00Z"/>
        <d v="2020-07-27T00:00:00Z"/>
        <d v="2020-07-28T00:00:00Z"/>
        <d v="2020-07-31T00:00:00Z"/>
        <d v="2020-08-01T00:00:00Z"/>
        <d v="2020-08-26T00:00:00Z"/>
        <d v="2020-08-27T00:00:00Z"/>
        <d v="2020-08-28T00:00:00Z"/>
        <d v="2020-08-29T00:00:00Z"/>
        <d v="2020-08-30T00:00:00Z"/>
        <d v="2020-08-31T00:00:00Z"/>
        <d v="2020-09-01T00:00:00Z"/>
        <d v="2020-09-02T00:00:00Z"/>
        <d v="2020-09-03T00:00:00Z"/>
        <d v="2020-09-04T00:00:00Z"/>
        <d v="2020-09-05T00:00:00Z"/>
        <d v="2020-09-28T00:00:00Z"/>
        <d v="2020-09-29T00:00:00Z"/>
        <d v="2020-10-05T00:00:00Z"/>
        <d v="2020-10-06T00:00:00Z"/>
        <d v="2020-11-24T00:00:00Z"/>
        <d v="2020-11-20T00:00:00Z"/>
        <d v="2020-11-26T00:00:00Z"/>
        <d v="2020-12-15T00:00:00Z"/>
        <d v="2021-05-25T00:00:00Z"/>
        <d v="2021-06-02T00:00:00Z"/>
        <d v="2021-07-11T00:00:00Z"/>
        <d v="2021-07-17T00:00:00Z"/>
        <d v="2021-08-01T00:00:00Z"/>
        <d v="2021-08-03T00:00:00Z"/>
        <d v="2021-09-13T00:00:00Z"/>
        <d v="2021-10-04T00:00:00Z"/>
        <d v="2021-10-25T00:00:00Z"/>
        <d v="2021-11-02T00:00:00Z"/>
        <d v="2021-11-15T00:00:00Z"/>
        <d v="2021-11-23T00:00:00Z"/>
        <d v="2021-11-24T00:00:00Z"/>
        <d v="2021-11-29T00:00:00Z"/>
        <d v="2021-11-30T00:00:00Z"/>
        <d v="2022-02-14T00:00:00Z"/>
        <d v="2022-01-24T00:00:00Z"/>
        <d v="2022-02-20T00:00:00Z"/>
        <d v="2022-02-23T00:00:00Z"/>
        <d v="2022-04-04T00:00:00Z"/>
        <d v="2022-02-28T00:00:00Z"/>
        <d v="2022-06-14T00:00:00Z"/>
        <d v="2022-08-18T00:00:00Z"/>
        <d v="2022-08-29T00:00:00Z"/>
        <d v="2022-09-05T00:00:00Z"/>
        <d v="2022-09-12T00:00:00Z"/>
        <d v="2022-09-20T00:00:00Z"/>
        <d v="2022-10-12T00:00:00Z"/>
        <d v="2022-10-13T00:00:00Z"/>
        <d v="2023-02-16T00:00:00Z"/>
        <d v="2023-03-20T00:00:00Z"/>
        <d v="2023-03-23T00:00:00Z"/>
        <d v="2023-03-29T00:00:00Z"/>
        <d v="2023-04-05T00:00:00Z"/>
        <d v="2023-05-02T00:00:00Z"/>
        <d v="2023-05-10T00:00:00Z"/>
        <d v="2023-05-17T00:00:00Z"/>
        <d v="2023-07-04T00:00:00Z"/>
        <d v="2023-07-25T00:00:00Z"/>
      </sharedItems>
    </cacheField>
    <cacheField name="Brand" numFmtId="164">
      <sharedItems>
        <s v="GIIS"/>
        <s v="OWIS"/>
        <s v="HIA"/>
      </sharedItems>
    </cacheField>
    <cacheField name="GEO'" numFmtId="164">
      <sharedItems>
        <s v="Japan"/>
        <s v="Middle East"/>
        <s v="India"/>
        <s v="Malaysia"/>
        <s v="All Geos"/>
        <s v="Singapore"/>
        <s v="Cambodia"/>
      </sharedItems>
    </cacheField>
    <cacheField name="Campus" numFmtId="0">
      <sharedItems>
        <s v="Tokyo"/>
        <s v="Abu Dhabi"/>
        <s v="Balewadi"/>
        <s v="Dubai"/>
        <s v="KL"/>
        <s v="All Geos"/>
        <s v="BLR-Whitefield"/>
        <s v="Surat"/>
        <s v="Ahmedabad"/>
        <s v="PG Smart Campus"/>
        <s v="East Coast -Singapore"/>
        <s v="Hadapsar"/>
        <s v="Bannerghatta"/>
        <s v="India HQ"/>
        <s v="Noida"/>
        <s v="Nanyang"/>
        <s v="GCEE (India)"/>
        <s v="C1"/>
        <s v="Tokyo - HK"/>
        <s v="Tokyo - SSD"/>
        <s v="C4"/>
        <s v="C2"/>
        <s v="C3"/>
      </sharedItems>
    </cacheField>
    <cacheField name="Audit Finding Categorisation (Observations/NC/OFI)" numFmtId="0">
      <sharedItems>
        <s v="Minor -Non-Conformities"/>
        <s v="OFI"/>
        <s v="Major -Non-Conformities"/>
        <s v="Observation"/>
      </sharedItems>
    </cacheField>
    <cacheField name="ISO Standard" numFmtId="1">
      <sharedItems containsSemiMixedTypes="0" containsString="0" containsNumber="1" containsInteger="1">
        <n v="9001.0"/>
        <n v="45001.0"/>
        <n v="21001.0"/>
      </sharedItems>
    </cacheField>
    <cacheField name="ISO Clause No.">
      <sharedItems containsMixedTypes="1" containsNumber="1">
        <n v="7.2"/>
        <n v="6.1"/>
        <s v="8.3.3"/>
        <s v="8.3.2"/>
        <s v="8.3.4"/>
        <s v="7.1.5"/>
        <s v="8.3.5"/>
        <s v="7.1.4"/>
        <s v="7.1.2"/>
        <s v="7.5.2"/>
        <s v="7.1.6"/>
        <s v="8.5.1"/>
        <s v="8.4.1"/>
        <s v="7.5.3"/>
        <n v="7.1"/>
        <n v="8.1"/>
        <s v="7.1.3"/>
        <s v="5.2.2"/>
        <n v="7.5"/>
        <n v="7.4"/>
        <n v="8.5"/>
        <s v="8.2.1"/>
        <s v="9.1.1"/>
        <s v="9.1.3"/>
        <s v="8.5.4"/>
        <s v="8.4.2"/>
        <s v="8.4.3"/>
        <n v="7.3"/>
        <n v="4.3"/>
        <n v="4.2"/>
        <s v="8.2.2"/>
        <n v="8.4"/>
        <n v="8.2"/>
        <s v="6.1.3"/>
        <n v="10.1"/>
        <n v="8.3"/>
        <s v="6.1.2"/>
        <n v="5.2"/>
        <n v="5.3"/>
        <n v="10.3"/>
        <s v="8.1.2"/>
        <n v="9.1"/>
        <n v="9.3"/>
        <s v="9.1.2"/>
        <s v="7.5.1"/>
        <s v="8.5.3"/>
        <n v="10.2"/>
        <n v="6.2"/>
        <s v="8.1.4"/>
        <n v="5.4"/>
        <n v="4.1"/>
        <n v="9.2"/>
        <s v="7.4.2"/>
        <s v="6.1.4"/>
        <n v="5.1"/>
        <s v="5.1.1"/>
        <s v="8.2.3"/>
        <s v="8.5.5"/>
        <n v="6.3"/>
        <n v="4.4"/>
        <s v="9.3.2"/>
        <s v="8.5.2"/>
        <s v="5.1.2"/>
        <s v="8.2.4"/>
        <s v="8.5.6"/>
        <s v="9.1.4"/>
        <s v="7.4.3"/>
        <s v="7.2.2"/>
        <s v="9.1.5"/>
        <n v="8.6"/>
      </sharedItems>
    </cacheField>
    <cacheField name="ISO Clause Name" numFmtId="0">
      <sharedItems>
        <s v=" Competence"/>
        <s v=" Address risk &amp; opportunity"/>
        <s v=" Design &amp; development inputs"/>
        <s v=" Design &amp; development planning"/>
        <s v=" Design &amp; development controls"/>
        <s v=" Monitoring &amp; measuring resources"/>
        <s v=" Design &amp; development outputs"/>
        <s v=" Environment for Operating Processes"/>
        <s v=" People"/>
        <s v=" Creating and updating"/>
        <s v=" Organizational knowledge"/>
        <s v=" Control of production &amp;  service provision"/>
        <s v=" General (External Processes)"/>
        <s v=" Control of documented information"/>
        <s v=" Resources"/>
        <s v=" Operational planning and control"/>
        <s v=" Infrastructure"/>
        <s v=" Communicating quality policy"/>
        <s v=" Documented information"/>
        <s v=" Communication"/>
        <s v=" Actions to address risk &amp; opportunities"/>
        <s v=" Production &amp; service provision"/>
        <s v=" Customer communication"/>
        <s v=" General (Performance Evaluation)"/>
        <s v=" Analysis &amp; evaluation"/>
        <s v=" Preservation"/>
        <s v=" Type &amp; extent of control"/>
        <s v=" Information for external provide"/>
        <s v=" Awareness"/>
        <s v=" Scope of QMS"/>
        <s v=" Needs &amp; Expectations"/>
        <s v=" Determining requirements for products &amp; services"/>
        <s v=" Control of external processes, products &amp; services"/>
        <s v=" Emergency preparedness and response"/>
        <s v=" Determination of legal and other requirements"/>
        <s v=" General (Improvement)"/>
        <s v=" Design &amp; development of products &amp; services"/>
        <s v=" Hazard identification &amp; assessment of risks and opportunities"/>
        <s v=" OH&amp;S Policy"/>
        <s v=" Organizational Roles, Responsibilities, Authorities"/>
        <s v=" Continual improvement"/>
        <s v=" Eliminating Hazards and reducing OH&amp;S risks"/>
        <s v=" Requirements for products and services"/>
        <s v=" Monitoring, measurement, analysis &amp; performance evaluation"/>
        <s v=" Management review"/>
        <s v=" Evaluation of Complaince"/>
        <s v=" General (Documented Info)"/>
        <s v=" Customer satisfaction"/>
        <s v=" Property belonging to customers or external providers"/>
        <s v=" Incident, nonconformity &amp; corrective action"/>
        <s v=" Monitoring, measurement, analysis &amp; evaluation"/>
        <s v=" Quality objectives &amp; planning to achieve them"/>
        <s v=" Needs &amp; Expectations of workers and other interested parties"/>
        <s v=" Procurement"/>
        <s v=" Consultation and participation of workers"/>
        <s v=" Understanding the organization and its context"/>
        <s v=" Internal audit"/>
        <s v=" Internal Communication"/>
        <s v=" Role, Responsibility, Authority"/>
        <s v=" Planning action to address OH&amp;S"/>
        <s v=" Leadership &amp; Commitment"/>
        <s v=" Policy"/>
        <s v=" Nonconformity &amp; corrective action"/>
        <s v=" General (Leadership)"/>
        <s v=" Review of requirements for products &amp; services"/>
        <s v=" Post-delivery activities"/>
        <s v=" Planning of changes"/>
        <s v=" QMS System &amp; Processes"/>
        <s v=" Management review inputs"/>
        <s v=" Identification &amp; traceability"/>
        <s v=" Customer focus"/>
        <s v=" Changes to requirements for products &amp; services"/>
        <s v=" Control of changes"/>
        <s v=" Actions to address risks &amp; opportunities"/>
        <s v=" Environment for the Operation of Educational Processes"/>
        <s v="Continual Improvement"/>
        <s v="Methods for monitoring, measurement, analysis and evaluation"/>
        <s v="Opportunities for Improvement"/>
        <s v="Protection and transperancy of leaners' data"/>
        <s v="Satisfaction of learners, other beneficiaries and staff"/>
        <s v="Communicating requirements for educational products &amp; services"/>
        <s v="Communication arrangements"/>
        <s v="Human Resources"/>
        <s v=" OH&amp;S objectives &amp; planning to achieve them"/>
        <s v="Additional requirements for special needs education (Competence)"/>
        <s v="Analysis and evaluation"/>
        <s v="Understanding the needs and expectations of interested parties"/>
        <s v=" Release of products and services"/>
      </sharedItems>
    </cacheField>
    <cacheField name="Department" numFmtId="0">
      <sharedItems>
        <s v="HR"/>
        <s v="Operations"/>
        <s v="Academics"/>
        <s v="Quality"/>
        <s v="Management"/>
        <s v="IT"/>
        <s v="Administration"/>
        <s v="Admissions"/>
        <s v="Projects"/>
        <s v="Operations "/>
        <s v="Helpdesk"/>
        <s v="Leadership"/>
      </sharedItems>
    </cacheField>
    <cacheField name="Area" numFmtId="0">
      <sharedItems containsString="0" containsBlank="1">
        <m/>
      </sharedItems>
    </cacheField>
    <cacheField name="Target closure date">
      <sharedItems containsDate="1" containsMixedTypes="1">
        <d v="2019-04-21T00:00:00Z"/>
        <d v="2019-06-13T00:00:00Z"/>
        <d v="2019-06-15T00:00:00Z"/>
        <d v="2019-07-15T00:00:00Z"/>
        <d v="2019-04-15T00:00:00Z"/>
        <d v="2019-05-04T00:00:00Z"/>
        <d v="2019-07-24T00:00:00Z"/>
        <d v="2019-07-28T00:00:00Z"/>
        <d v="2019-07-30T00:00:00Z"/>
        <d v="2019-08-23T00:00:00Z"/>
        <d v="2020-06-30T00:00:00Z"/>
        <d v="2019-09-06T00:00:00Z"/>
        <d v="2019-09-07T00:00:00Z"/>
        <d v="2019-09-08T00:00:00Z"/>
        <d v="2019-08-09T00:00:00Z"/>
        <d v="2020-06-17T00:00:00Z"/>
        <d v="2019-08-10T00:00:00Z"/>
        <d v="2019-10-15T00:00:00Z"/>
        <d v="2020-05-31T00:00:00Z"/>
        <d v="2020-01-05T00:00:00Z"/>
        <d v="2019-10-01T00:00:00Z"/>
        <d v="2020-01-11T00:00:00Z"/>
        <d v="2020-02-08T00:00:00Z"/>
        <d v="2020-02-09T00:00:00Z"/>
        <d v="2020-02-10T00:00:00Z"/>
        <d v="2020-02-11T00:00:00Z"/>
        <d v="2020-02-12T00:00:00Z"/>
        <d v="2020-04-05T00:00:00Z"/>
        <d v="2020-04-06T00:00:00Z"/>
        <d v="2020-03-16T00:00:00Z"/>
        <d v="2020-03-17T00:00:00Z"/>
        <d v="2020-08-31T00:00:00Z"/>
        <d v="2020-10-06T00:00:00Z"/>
        <d v="2020-04-19T00:00:00Z"/>
        <d v="2020-04-20T00:00:00Z"/>
        <d v="2020-04-17T00:00:00Z"/>
        <d v="2020-04-18T00:00:00Z"/>
        <d v="2020-09-30T00:00:00Z"/>
        <d v="2020-06-15T00:00:00Z"/>
        <d v="2020-04-03T00:00:00Z"/>
        <d v="2020-07-15T00:00:00Z"/>
        <d v="2020-10-30T00:00:00Z"/>
        <d v="2020-05-25T00:00:00Z"/>
        <d v="2020-05-29T00:00:00Z"/>
        <d v="2020-06-02T00:00:00Z"/>
        <d v="2020-07-30T00:00:00Z"/>
        <d v="2020-05-30T00:00:00Z"/>
        <d v="2020-08-30T00:00:00Z"/>
        <d v="2020-06-09T00:00:00Z"/>
        <d v="2020-08-15T00:00:00Z"/>
        <d v="2020-08-01T00:00:00Z"/>
        <d v="2020-07-05T00:00:00Z"/>
        <d v="2020-07-31T00:00:00Z"/>
        <d v="2020-09-01T00:00:00Z"/>
        <d v="2020-09-10T00:00:00Z"/>
        <d v="2020-06-29T00:00:00Z"/>
        <d v="2020-08-10T00:00:00Z"/>
        <d v="2020-08-13T00:00:00Z"/>
        <d v="2020-08-14T00:00:00Z"/>
        <s v="20/09/2020"/>
        <s v="31/08/2020"/>
        <d v="2020-10-26T00:00:00Z"/>
        <s v="31/10/2020"/>
        <s v="30/11/2020"/>
        <s v="13/11/2020"/>
        <s v="23/10/2020"/>
        <s v="22/10/2020"/>
        <s v="26/10/2020"/>
        <s v="30/10/2020"/>
        <d v="2020-11-30T00:00:00Z"/>
        <d v="2020-12-31T00:00:00Z"/>
        <d v="2021-03-31T00:00:00Z"/>
        <d v="2021-01-04T00:00:00Z"/>
        <d v="2020-11-19T00:00:00Z"/>
        <d v="2020-01-12T00:00:00Z"/>
        <d v="2020-10-11T00:00:00Z"/>
        <d v="2021-01-31T00:00:00Z"/>
        <d v="2020-10-12T00:00:00Z"/>
        <d v="2021-01-24T00:00:00Z"/>
        <d v="2021-01-20T00:00:00Z"/>
        <d v="2021-01-15T00:00:00Z"/>
        <d v="2021-02-15T00:00:00Z"/>
        <d v="2021-02-13T00:00:00Z"/>
        <d v="2021-07-24T00:00:00Z"/>
        <d v="2021-08-01T00:00:00Z"/>
        <d v="2021-09-09T00:00:00Z"/>
        <d v="2021-09-15T00:00:00Z"/>
        <d v="2021-09-30T00:00:00Z"/>
        <d v="2021-10-02T00:00:00Z"/>
        <d v="2021-11-12T00:00:00Z"/>
        <d v="2021-12-03T00:00:00Z"/>
        <d v="2021-12-24T00:00:00Z"/>
        <d v="2022-01-01T00:00:00Z"/>
        <d v="2022-01-14T00:00:00Z"/>
        <d v="2022-01-22T00:00:00Z"/>
        <d v="2022-01-23T00:00:00Z"/>
        <d v="2022-01-28T00:00:00Z"/>
        <d v="2022-01-29T00:00:00Z"/>
        <d v="2022-04-15T00:00:00Z"/>
        <d v="2022-03-25T00:00:00Z"/>
        <d v="2022-04-21T00:00:00Z"/>
        <d v="2022-04-24T00:00:00Z"/>
        <d v="2022-06-03T00:00:00Z"/>
        <d v="2022-04-29T00:00:00Z"/>
        <d v="2022-08-13T00:00:00Z"/>
        <d v="2022-10-17T00:00:00Z"/>
        <d v="2022-10-28T00:00:00Z"/>
        <d v="2022-11-04T00:00:00Z"/>
        <d v="2022-11-11T00:00:00Z"/>
        <d v="2022-11-19T00:00:00Z"/>
        <d v="2022-12-11T00:00:00Z"/>
        <d v="2022-12-12T00:00:00Z"/>
        <d v="2023-04-17T00:00:00Z"/>
        <d v="2023-05-19T00:00:00Z"/>
        <d v="2023-05-22T00:00:00Z"/>
        <d v="2023-05-28T00:00:00Z"/>
        <d v="2023-06-04T00:00:00Z"/>
        <d v="2023-07-01T00:00:00Z"/>
        <d v="2023-07-09T00:00:00Z"/>
        <d v="2023-07-16T00:00:00Z"/>
        <d v="2023-09-02T00:00:00Z"/>
        <d v="2023-09-23T00:00:00Z"/>
      </sharedItems>
    </cacheField>
    <cacheField name="Actual closure date">
      <sharedItems containsDate="1" containsMixedTypes="1">
        <d v="2020-02-05T00:00:00Z"/>
        <d v="2019-09-06T00:00:00Z"/>
        <d v="2019-05-21T00:00:00Z"/>
        <d v="2019-06-06T00:00:00Z"/>
        <d v="2019-06-29T00:00:00Z"/>
        <d v="2019-05-17T00:00:00Z"/>
        <d v="2019-06-13T00:00:00Z"/>
        <d v="2020-01-16T00:00:00Z"/>
        <d v="2019-08-29T00:00:00Z"/>
        <d v="2019-05-24T00:00:00Z"/>
        <d v="2019-04-26T00:00:00Z"/>
        <d v="2019-06-03T00:00:00Z"/>
        <d v="2019-08-01T00:00:00Z"/>
        <d v="2020-04-22T00:00:00Z"/>
        <d v="2019-05-28T00:00:00Z"/>
        <d v="2020-01-21T00:00:00Z"/>
        <d v="2020-02-27T00:00:00Z"/>
        <d v="2020-05-28T00:00:00Z"/>
        <d v="2020-02-25T00:00:00Z"/>
        <d v="2020-01-30T00:00:00Z"/>
        <d v="2020-02-03T00:00:00Z"/>
        <d v="2020-01-07T00:00:00Z"/>
        <d v="2020-02-12T00:00:00Z"/>
        <d v="2019-05-15T00:00:00Z"/>
        <d v="2019-08-07T00:00:00Z"/>
        <d v="2020-01-11T00:00:00Z"/>
        <d v="2020-01-23T00:00:00Z"/>
        <d v="2020-01-10T00:00:00Z"/>
        <d v="2020-03-06T00:00:00Z"/>
        <d v="2020-03-05T00:00:00Z"/>
        <d v="2020-03-03T00:00:00Z"/>
        <d v="2020-06-18T00:00:00Z"/>
        <d v="2020-04-27T00:00:00Z"/>
        <d v="2020-03-17T00:00:00Z"/>
        <d v="2020-06-04T00:00:00Z"/>
        <d v="2020-02-26T00:00:00Z"/>
        <d v="2020-07-21T00:00:00Z"/>
        <d v="2020-05-14T00:00:00Z"/>
        <d v="2020-06-19T00:00:00Z"/>
        <d v="2019-09-02T00:00:00Z"/>
        <d v="2020-07-22T00:00:00Z"/>
        <d v="2020-11-03T00:00:00Z"/>
        <d v="2020-03-19T00:00:00Z"/>
        <d v="2020-05-16T00:00:00Z"/>
        <d v="2020-02-18T00:00:00Z"/>
        <d v="2020-03-23T00:00:00Z"/>
        <d v="2020-04-28T00:00:00Z"/>
        <d v="2020-02-19T00:00:00Z"/>
        <d v="2019-11-28T00:00:00Z"/>
        <d v="2019-12-18T00:00:00Z"/>
        <d v="2020-07-01T00:00:00Z"/>
        <d v="2019-11-07T00:00:00Z"/>
        <d v="2019-11-16T00:00:00Z"/>
        <d v="2019-10-24T00:00:00Z"/>
        <d v="2019-11-04T00:00:00Z"/>
        <d v="2019-11-02T00:00:00Z"/>
        <d v="2020-01-13T00:00:00Z"/>
        <d v="2019-11-15T00:00:00Z"/>
        <d v="2020-05-27T00:00:00Z"/>
        <d v="2020-03-13T00:00:00Z"/>
        <d v="2020-02-21T00:00:00Z"/>
        <d v="2020-03-11T00:00:00Z"/>
        <d v="2020-06-30T00:00:00Z"/>
        <d v="2020-05-26T00:00:00Z"/>
        <d v="2020-02-22T00:00:00Z"/>
        <d v="2020-05-05T00:00:00Z"/>
        <d v="2020-02-20T00:00:00Z"/>
        <d v="2019-12-05T00:00:00Z"/>
        <d v="2020-03-09T00:00:00Z"/>
        <d v="2020-06-17T00:00:00Z"/>
        <d v="2020-01-22T00:00:00Z"/>
        <d v="2019-12-19T00:00:00Z"/>
        <d v="2020-02-13T00:00:00Z"/>
        <d v="2020-02-24T00:00:00Z"/>
        <d v="2020-02-07T00:00:00Z"/>
        <d v="2020-01-09T00:00:00Z"/>
        <d v="2020-02-17T00:00:00Z"/>
        <d v="2020-02-28T00:00:00Z"/>
        <d v="2020-02-15T00:00:00Z"/>
        <d v="2020-04-23T00:00:00Z"/>
        <d v="2020-03-20T00:00:00Z"/>
        <d v="2020-04-25T00:00:00Z"/>
        <d v="2020-03-12T00:00:00Z"/>
        <d v="2020-05-04T00:00:00Z"/>
        <d v="2020-01-06T00:00:00Z"/>
        <d v="2020-06-23T00:00:00Z"/>
        <d v="2020-07-24T00:00:00Z"/>
        <d v="2021-02-08T00:00:00Z"/>
        <d v="2020-06-24T00:00:00Z"/>
        <d v="2020-02-29T00:00:00Z"/>
        <d v="2020-11-26T00:00:00Z"/>
        <d v="2020-10-08T00:00:00Z"/>
        <d v="2020-07-09T00:00:00Z"/>
        <d v="2020-03-26T00:00:00Z"/>
        <d v="2020-11-10T00:00:00Z"/>
        <d v="2020-06-08T00:00:00Z"/>
        <d v="2020-05-08T00:00:00Z"/>
        <d v="2020-04-24T00:00:00Z"/>
        <d v="2020-07-03T00:00:00Z"/>
        <d v="2020-04-11T00:00:00Z"/>
        <d v="2020-08-03T00:00:00Z"/>
        <d v="2020-04-21T00:00:00Z"/>
        <d v="2020-05-12T00:00:00Z"/>
        <d v="2020-05-21T00:00:00Z"/>
        <d v="2020-11-13T00:00:00Z"/>
        <d v="2020-09-10T00:00:00Z"/>
        <d v="2020-04-13T00:00:00Z"/>
        <d v="2020-06-22T00:00:00Z"/>
        <d v="2020-06-09T00:00:00Z"/>
        <d v="2020-06-05T00:00:00Z"/>
        <d v="2020-06-10T00:00:00Z"/>
        <d v="2020-06-06T00:00:00Z"/>
        <d v="2020-05-20T00:00:00Z"/>
        <d v="2020-08-27T00:00:00Z"/>
        <d v="2020-05-18T00:00:00Z"/>
        <d v="2020-07-02T00:00:00Z"/>
        <d v="2020-07-27T00:00:00Z"/>
        <d v="2020-09-01T00:00:00Z"/>
        <d v="2020-07-15T00:00:00Z"/>
        <d v="2020-07-28T00:00:00Z"/>
        <d v="2020-06-12T00:00:00Z"/>
        <d v="2020-08-07T00:00:00Z"/>
        <d v="2021-02-03T00:00:00Z"/>
        <d v="2021-02-01T00:00:00Z"/>
        <d v="2020-09-08T00:00:00Z"/>
        <d v="2020-09-14T00:00:00Z"/>
        <d v="2020-09-11T00:00:00Z"/>
        <d v="2021-01-20T00:00:00Z"/>
        <d v="2021-01-21T00:00:00Z"/>
        <d v="2021-01-25T00:00:00Z"/>
        <d v="2021-01-29T00:00:00Z"/>
        <d v="2020-08-15T00:00:00Z"/>
        <d v="2020-08-26T00:00:00Z"/>
        <d v="2020-09-15T00:00:00Z"/>
        <d v="2020-11-06T00:00:00Z"/>
        <d v="2020-10-10T00:00:00Z"/>
        <d v="2020-10-09T00:00:00Z"/>
        <d v="2020-10-14T00:00:00Z"/>
        <d v="2020-10-23T00:00:00Z"/>
        <d v="2020-09-30T00:00:00Z"/>
        <d v="2020-09-28T00:00:00Z"/>
        <d v="2020-10-02T00:00:00Z"/>
        <d v="2020-10-20T00:00:00Z"/>
        <d v="2020-09-22T00:00:00Z"/>
        <d v="2021-01-07T00:00:00Z"/>
        <d v="2020-11-02T00:00:00Z"/>
        <d v="2020-12-01T00:00:00Z"/>
        <d v="2020-12-08T00:00:00Z"/>
        <d v="2020-11-19T00:00:00Z"/>
        <d v="2020-12-04T00:00:00Z"/>
        <d v="2021-02-02T00:00:00Z"/>
        <d v="2021-02-06T00:00:00Z"/>
        <d v="2021-02-16T00:00:00Z"/>
        <d v="2021-02-04T00:00:00Z"/>
        <d v="2021-01-12T00:00:00Z"/>
        <d v="2020-12-10T00:00:00Z"/>
        <d v="2021-01-27T00:00:00Z"/>
        <d v="2021-01-02T00:00:00Z"/>
        <d v="2021-02-11T00:00:00Z"/>
        <d v="2021-01-28T00:00:00Z"/>
        <d v="2021-01-04T00:00:00Z"/>
        <d v="2021-01-05T00:00:00Z"/>
        <d v="2021-07-31T00:00:00Z"/>
        <d v="2021-06-22T00:00:00Z"/>
        <d v="2021-06-25T00:00:00Z"/>
        <d v="2021-07-06T00:00:00Z"/>
        <d v="2021-06-30T00:00:00Z"/>
        <d v="2021-07-08T00:00:00Z"/>
        <d v="2021-06-24T00:00:00Z"/>
        <d v="2021-06-28T00:00:00Z"/>
        <d v="2021-06-23T00:00:00Z"/>
        <d v="2021-06-21T00:00:00Z"/>
        <d v="2021-07-12T00:00:00Z"/>
        <d v="2021-06-08T00:00:00Z"/>
        <d v="2021-06-16T00:00:00Z"/>
        <d v="2022-02-14T00:00:00Z"/>
        <d v="2022-02-08T00:00:00Z"/>
        <d v="2021-09-13T00:00:00Z"/>
        <d v="2021-11-13T00:00:00Z"/>
        <d v="2021-12-09T00:00:00Z"/>
        <d v="2021-08-19T00:00:00Z"/>
        <d v="2021-11-27T00:00:00Z"/>
        <d v="2021-09-08T00:00:00Z"/>
        <d v="2021-11-08T00:00:00Z"/>
        <d v="2021-11-07T00:00:00Z"/>
        <d v="2022-03-03T00:00:00Z"/>
        <d v="2021-12-08T00:00:00Z"/>
        <d v="2021-09-05T00:00:00Z"/>
        <d v="2022-02-18T00:00:00Z"/>
        <d v="2021-09-21T00:00:00Z"/>
        <d v="2021-10-08T00:00:00Z"/>
        <d v="2021-10-13T00:00:00Z"/>
        <d v="2021-09-27T00:00:00Z"/>
        <d v="2021-09-29T00:00:00Z"/>
        <d v="2021-10-29T00:00:00Z"/>
        <d v="2021-11-24T00:00:00Z"/>
        <d v="2021-10-27T00:00:00Z"/>
        <d v="2021-10-21T00:00:00Z"/>
        <d v="2022-02-01T00:00:00Z"/>
        <d v="2022-01-11T00:00:00Z"/>
        <d v="2022-02-21T00:00:00Z"/>
        <d v="2022-01-12T00:00:00Z"/>
        <d v="2022-01-17T00:00:00Z"/>
        <d v="2022-01-31T00:00:00Z"/>
        <d v="2022-01-18T00:00:00Z"/>
        <d v="2021-11-03T00:00:00Z"/>
        <d v="2021-12-14T00:00:00Z"/>
        <d v="2021-11-20T00:00:00Z"/>
        <d v="2021-11-18T00:00:00Z"/>
        <d v="2021-11-16T00:00:00Z"/>
        <d v="2022-01-25T00:00:00Z"/>
        <d v="2022-01-21T00:00:00Z"/>
        <d v="2022-02-26T00:00:00Z"/>
        <d v="2022-02-05T00:00:00Z"/>
        <d v="2022-02-24T00:00:00Z"/>
        <d v="2022-02-28T00:00:00Z"/>
        <d v="2022-03-02T00:00:00Z"/>
        <d v="2022-02-19T00:00:00Z"/>
        <d v="2022-03-01T00:00:00Z"/>
        <d v="2022-02-25T00:00:00Z"/>
        <d v="2022-08-17T00:00:00Z"/>
        <d v="2022-08-19T00:00:00Z"/>
        <d v="2022-05-17T00:00:00Z"/>
        <d v="2022-06-13T00:00:00Z"/>
        <d v="2022-07-27T00:00:00Z"/>
        <d v="2022-07-14T00:00:00Z"/>
        <d v="2022-06-07T00:00:00Z"/>
        <d v="2022-08-16T00:00:00Z"/>
        <d v="2022-08-04T00:00:00Z"/>
        <d v="2022-05-20T00:00:00Z"/>
        <d v="2022-08-09T00:00:00Z"/>
        <d v="2022-08-18T00:00:00Z"/>
        <d v="2022-08-12T00:00:00Z"/>
        <d v="2022-11-01T00:00:00Z"/>
        <d v="2022-10-03T00:00:00Z"/>
        <d v="2022-11-02T00:00:00Z"/>
        <s v="NA"/>
        <d v="2022-09-19T00:00:00Z"/>
        <d v="2022-09-22T00:00:00Z"/>
        <d v="2022-09-29T00:00:00Z"/>
        <d v="2022-11-09T00:00:00Z"/>
        <d v="2023-02-27T00:00:00Z"/>
        <d v="2022-10-10T00:00:00Z"/>
        <d v="2022-11-24T00:00:00Z"/>
        <d v="2022-09-13T00:00:00Z"/>
        <d v="2022-09-14T00:00:00Z"/>
        <d v="2022-09-07T00:00:00Z"/>
        <d v="2022-09-17T00:00:00Z"/>
        <d v="2023-07-07T00:00:00Z"/>
        <d v="2023-05-15T00:00:00Z"/>
        <d v="2022-09-16T00:00:00Z"/>
        <d v="2023-02-06T00:00:00Z"/>
        <d v="2022-10-12T00:00:00Z"/>
        <d v="2023-04-05T00:00:00Z"/>
        <d v="2022-11-07T00:00:00Z"/>
        <d v="2022-11-08T00:00:00Z"/>
        <d v="2022-11-03T00:00:00Z"/>
        <d v="2023-01-12T00:00:00Z"/>
        <d v="2022-10-31T00:00:00Z"/>
        <d v="2022-12-12T00:00:00Z"/>
        <d v="2023-01-30T00:00:00Z"/>
        <d v="2023-01-31T00:00:00Z"/>
        <d v="2023-01-09T00:00:00Z"/>
        <d v="2022-12-01T00:00:00Z"/>
        <d v="2022-11-10T00:00:00Z"/>
        <d v="2022-11-21T00:00:00Z"/>
        <d v="2022-11-22T00:00:00Z"/>
        <d v="2022-12-20T00:00:00Z"/>
        <d v="2022-12-07T00:00:00Z"/>
        <d v="2022-11-28T00:00:00Z"/>
        <d v="2023-02-23T00:00:00Z"/>
        <d v="2023-03-06T00:00:00Z"/>
        <d v="2023-03-16T00:00:00Z"/>
        <d v="2023-03-20T00:00:00Z"/>
        <d v="2023-04-07T00:00:00Z"/>
        <d v="2023-03-13T00:00:00Z"/>
        <d v="2023-04-14T00:00:00Z"/>
        <d v="2023-04-10T00:00:00Z"/>
        <d v="2023-05-02T00:00:00Z"/>
        <d v="2023-02-24T00:00:00Z"/>
        <d v="2023-04-26T00:00:00Z"/>
        <d v="2023-02-25T00:00:00Z"/>
        <d v="2023-04-06T00:00:00Z"/>
        <d v="2023-04-09T00:00:00Z"/>
        <d v="2023-05-04T00:00:00Z"/>
        <d v="2023-05-29T00:00:00Z"/>
        <d v="2023-05-05T00:00:00Z"/>
        <d v="2023-07-04T00:00:00Z"/>
        <d v="2023-07-24T00:00:00Z"/>
        <d v="2023-06-23T00:00:00Z"/>
        <d v="2023-07-25T00:00:00Z"/>
        <d v="2023-08-17T00:00:00Z"/>
        <d v="2023-08-11T00:00:00Z"/>
        <d v="2023-08-10T00:00:00Z"/>
        <d v="2023-08-16T00:00:00Z"/>
      </sharedItems>
    </cacheField>
    <cacheField name="Actions Taken " numFmtId="0">
      <sharedItems containsBlank="1">
        <s v="Minutes of Meeting signed by Principal on effectiveness of the training, the process to start by Feb 2020"/>
        <s v="Action taken- Lock fixed for library."/>
        <s v="lower level of english extra classes have been started."/>
        <s v="objective goals are made 2019-2020 and mail sent to teachers."/>
        <s v="Past exam papers are now ket in library and arranged suject wise."/>
        <s v="Additional roles and resposibilities have been defined for teachers and coordinators to mentor other teachers."/>
        <s v="MyGIIS EPR is now utilised."/>
        <s v="Process of making ID compulsory for all students has been intiated"/>
        <s v="New Periodicals and Magazines are now subscribed for. Photo of the same are attached."/>
        <s v="Attendance record, feedback record of training is now complete."/>
        <s v="Induction and on job training details of newly hired employees conducted by academic coordinator."/>
        <s v="New teachers have been informed during the staff orientation with HR department.Evidences attached."/>
        <s v="Job description created for every role and is effective from April 2019."/>
        <s v="Compentency skill Matrix is made with right experience and qualification."/>
        <s v="Evidence on Principal's approval and cirriculum has been found."/>
        <s v="MOM details are available for circiculum planning."/>
        <s v="Training reqirement details have been recorded online on RAMCO"/>
        <s v="Induction checklist has been maintained."/>
        <s v="Standard format is used and maintained"/>
        <s v="Evidence Found. Ticket can be closed."/>
        <s v="Vendor pre-evaluation Form were used and maintained and therefore ticket can be closed."/>
        <s v="Vendor Pre-Evaluation Form is used and maintained"/>
        <s v="Process, forms and templates updated in common drive and myGIIS"/>
        <s v="Fire evacuations plan are displayed at prominent locations."/>
        <s v="Fire extinguishers has been refilled and new labels with next refilling date is indicated."/>
        <s v="A Fire safety training and mock drill has been planned in the month of June 2019."/>
        <s v="Basket Ball cout has been indentified as assembly point."/>
        <s v="Training for ISO 9001:2015 has been provided by Mr.Mihir and Mr.Rattin."/>
        <s v="Posters of Quality Policy and objectives are been displayed in the campus effcetively."/>
        <s v="PROMISE V2 rolled out in all campuses"/>
        <s v="Training records has been maintained by HR."/>
        <s v="School calender has been updated on my giis."/>
        <s v="With the Implemtation of 7's analysis the segment-wise data is communicated to the teachers."/>
        <s v="GMP documents has been checked and verified and it has been implemented in the campus."/>
        <s v="SWOT Analysis done by the campus"/>
        <s v="Training conducted by the new teacher."/>
        <s v="Coordinator has started process of preparing and checking teacher's monthly report."/>
        <s v="Compliant handling system is in place and monitored by campus"/>
        <s v="Fire drill evidence is conducted and record of the same is now maintained"/>
        <s v="Curriculum is now approved"/>
        <s v="Minutes of the meeting are maintained for critical discussions"/>
        <s v="Paper vetting form is in use now."/>
        <s v="Answer key is now created"/>
        <s v="Vendor Pre-Evaluation form is in use now."/>
        <s v="PPM now maintained by the campus."/>
        <s v="MSDS is now made available in labs"/>
        <s v="Evidence of Evaluation Recordof Induction training is available"/>
        <s v="Revision of Manual On this point Exclusion 7.1.5 to be added to 4.3"/>
        <s v="Master List to be revised and retention period to be included"/>
        <s v="Class teacher to ensure that a verification of dates mail is received from parent in future"/>
        <s v="ppt to be categorized and labelled and if used,lesson plan to clearly state the referance no."/>
        <s v="All Exam papers Soft Copy to be encrypted and stored by Exam Department.Exam Process to be Included in Annexures"/>
        <s v="a.The Observation Document changed by including the parameter of Follow up observation.                                                                                                                                                                        "/>
        <s v="Recruitment Policy to clearly define the roles and responsibilities of Relief Teachers be it short term or long Term"/>
        <s v="Storage of Books to be changed to ensure no damage or loss"/>
        <s v="Verification of Record Keeping to checked and photos of Extinguisher label to be included to aviod errors"/>
        <s v="Evidence for Rating  added on  Vendor Evaluation documentation"/>
        <s v="The academic objectives set subject wise for primary and secondary was decided by academic leaders and disseminated to all teachers.They are aware of their  academic KPIs.&#10;"/>
        <s v="AEB minutes documents the changes and color coding has been implemented"/>
        <s v="SLA are developed"/>
        <s v="GIIS maintains just in time inventory"/>
        <s v="PDPA requirements are notified to all teachers, staff, parents and third party"/>
        <s v="AEB minutes where decision is taken not to implement FOG Index"/>
        <s v="Proper Channelisation of bus routes."/>
        <s v="Answer key should be shared with parallel teachers along with question-paper."/>
        <s v="Word fortnightly should not be used along with the lesson plan."/>
        <s v="Proper time table of obervations should be made so that each teacher''s lesson is observed atleast once in ayear."/>
        <s v="Data is secured in external HDD"/>
        <s v="CCTV installed"/>
        <s v="Proper proxy time table is maintained"/>
        <s v="Proxy Procedure is intimated by WhatsApp"/>
        <s v="Security fees refund option is now being been mapped in myGIIS"/>
        <s v="Student transfer message are now automated. Hence, ticket can be closed"/>
        <s v="emergency exits are kept closed "/>
        <s v="Rubber mats etc are displayed in the campus"/>
        <s v="contract labour licenece not applicable to the campus"/>
        <s v="Fire NOC is furnished by the campus. Hence, ticket can be closed"/>
        <s v="Campus handles school e-waste"/>
        <s v="Health cards are maintained."/>
        <s v="There is a doctor on call arranged by campus."/>
        <s v="School is following proper breaks"/>
        <s v="Dietician is placed in campus."/>
        <s v="Teachers  monitors students meal"/>
        <s v="Safety committee is now formed in school"/>
        <s v="Electrician visits school regularly"/>
        <s v="Medical records are maintained"/>
        <s v="GIIS surat has medical kit in sports room"/>
        <s v="Children caary their own water bottle"/>
        <s v="Staff background is checked"/>
        <s v="Child protection policy is formed in school."/>
        <s v="Trainings are provided in school"/>
        <s v="Stress Management is conducted by campus"/>
        <s v="Fire extinguishers are been installed in the campus"/>
        <s v="As per the Country director's instructions, due to non availability of budget railings cannot be provided this year"/>
        <s v="Smoke detectors are replaced and are in working condition now"/>
        <s v="Safety checks are maintained by the campus"/>
        <s v="FE are now placed in bus and training has been provided"/>
        <s v="CCTV cameras has been installed"/>
        <s v="Transport manager details are displayed inside the school premises."/>
        <s v="First Aid boxes are kept in the campus"/>
        <s v="Alarm bell is in the school buses."/>
        <s v="Uniform is provided corret name &amp; other details."/>
        <s v="Medical record maintained"/>
        <s v="Containers are now used as storage."/>
        <s v="Aprons are now seen"/>
        <s v="Drying towels are now provided"/>
        <s v="food item are safely brought to school"/>
        <s v="Railings are put in school."/>
        <s v="FE's are available and checked for expiration"/>
        <s v="Records are maintained"/>
        <s v="Ceiling is maintained by the campus."/>
        <s v="AS per the CD, no canteen facility available for this year so can be closed"/>
        <s v="House keeping standards are maintained"/>
        <s v="Chairs and AC's are now removed"/>
        <s v="The school has tied up with the hospital"/>
        <s v="Teachers are trained for first  Aid in campus."/>
        <s v="Medical checks are carried for all students"/>
        <s v="Health and Wellness club organised by Teachers"/>
        <s v="School Health manual maintained and shared by teachers"/>
        <s v="First Aid posters displayed in school premises."/>
        <s v="Medical awareness provided in campus"/>
        <s v="Facility provided in school for differently abled children in school"/>
        <s v="Counselor on roll in school campus"/>
        <s v="Child protection awareness provided to parents."/>
        <s v="Child Abuse policy in place now."/>
        <s v="Adolescence related awareness provided to students"/>
        <s v="Awareness program conducted by school"/>
        <s v="Evacuation plan is displayed by school"/>
        <s v="student and staff are trained, for evacuation plan."/>
        <s v="Fisrt Aid program awareness is conducted by school"/>
        <s v="Staff is trained in DM and evacuation plan."/>
        <s v="School has tied up with hospital nearby for emergency ambulance"/>
        <s v="Protocol followed in case of emergencies is displayed in different parts of the building"/>
        <s v="Training is provided by the school"/>
        <s v="Yes the school is well equipped"/>
        <s v="DRP plan exist in the campus"/>
        <s v="Yes, the school has Disaster Team"/>
        <s v="Yes, the school staff is trained for Disaster"/>
        <s v="As per the school Disaster plan"/>
        <s v="Assembly area is marked and visible "/>
        <s v="yes mock drills are conducted in the school"/>
        <s v="Yes, the school has proper e-waste handling system"/>
        <s v="Yes it is visible"/>
        <s v="Details are now provided"/>
        <s v="Yes the windows of the bus is well fitted"/>
        <s v="Medical check is provided to the campus"/>
        <s v="Phone is provided to the bus driver"/>
        <s v="The school building is free from any such toxic material"/>
        <s v="Pest control activities are performed"/>
        <s v="The school campus is well lighted and ventilated"/>
        <s v="Doors and windows are well fitted"/>
        <s v="Proper attire is provieded to the cook"/>
        <s v="Cleaning of utensils are now done at proper facility"/>
        <s v="Containers are in place"/>
        <s v="Food material is well stored"/>
        <s v="Adequate facilities for tiolets are provided"/>
        <s v="Medical check is reguarly done"/>
        <s v="Treatment is done within the limit"/>
        <s v="Adequate measures are taken"/>
        <s v="Cleaning is taken care by school"/>
        <s v="Pest control treatment done in school"/>
        <s v="Medical record are examined by the medical practitioner"/>
        <s v="Exits are clearly identifiable"/>
        <s v="stairways are free from any storage. "/>
        <s v="Evacuation plan posted every where in the school."/>
        <s v="As per the school safety plan"/>
        <s v="Safety posters well placed in school"/>
        <s v="Toilets are kept clean by the school"/>
        <s v="Signages are visible"/>
        <s v="FE signage are now visible"/>
        <s v="Monitoring of CCTV camera is done"/>
        <s v="Background checks done by school"/>
        <s v="School security committee exsits"/>
        <s v="As per security plan"/>
        <s v="As per safety plan"/>
        <s v="Process exists"/>
        <s v="Identity of visitors checked"/>
        <s v="Approval process exists"/>
        <s v="ID and badges are separte for teachers, visitors and parents"/>
        <s v="As per training plan"/>
        <s v="Fire Hydrants are installed, hence ticket can be closed"/>
        <s v="As per disaster plan"/>
        <s v="Evacuation drill taining is conducted"/>
        <s v="Fire drills conducted"/>
        <s v="Training are conducted"/>
        <s v="Social media policy exists"/>
        <s v="CCTV installed in cafeteria."/>
        <s v="Staff and students are now trained to report unescorted visitors / strangers"/>
        <s v="Camera view is now clear"/>
        <s v="As per school policy"/>
        <s v="Keys are properly managed"/>
        <s v="Fire alarm system exists"/>
        <s v="Smoke detectors are operating and school campus has entered into AMC with the vendor for its regular maintenance"/>
        <s v="CCTV Camera installed in buses"/>
        <s v="First aid kit in all school buses"/>
        <s v="FE kept at all places"/>
        <s v="CCTV is now installed in buses"/>
        <s v="Security guards are deployed with proper background checks"/>
        <s v="Customer complaint policy exists"/>
        <s v="Unwanted material is cleared"/>
        <s v="Campus has completed documentation process and government will be issuing the license."/>
        <s v="Noise level test is done by school"/>
        <s v="All are obtained by the campus"/>
        <s v="Air quality test in now done in the campus"/>
        <s v="School has male attendant"/>
        <s v="School pick up -drop off arranged in such a way that no girl child is picked up first and dropped of last"/>
        <s v="Canteen records maintained"/>
        <s v="Cleaniness of transport of food is well taken care by school"/>
        <s v="School buses are painted yellow"/>
        <s v="Details are displayed prominently"/>
        <s v="Windows of the bus are now fitted with grills"/>
        <s v="FE in school buses"/>
        <s v="CCTV properly installed"/>
        <s v="Transport manager details are displayed inside the school bus."/>
        <s v="School buses are fitted with alarm bells and sirens"/>
        <s v="Medical records produced"/>
        <s v="Proper uniform is provided"/>
        <s v="Valid agreement exists"/>
        <s v="Medical records including blood group details are maintained"/>
        <s v="Refresher training is conducted to increase proficiency"/>
        <s v="Mobiles have been provided to Drivers and attendants"/>
        <s v="Feeback reocrd maintained"/>
        <s v="Medical records produced&#10;Reporting system of illness is there"/>
        <s v="AS per the CD, no budget for this year so can be closed"/>
        <s v="EMP are displayed in campus"/>
        <s v="FE are easily accessible"/>
        <s v="Housekeeping is adequately taken care by the school"/>
        <s v="Records are maintained for MSDS"/>
        <s v="OSHAs posters prominently displayed"/>
        <s v="All naked wires are covered"/>
        <s v="Rubber mats are place in front of energised board "/>
        <s v="Stacking of material is proper"/>
        <s v="Toilets are clean as per checklist"/>
        <s v="safety signs are clearly visible"/>
        <s v="Safety signage visible"/>
        <s v="FE is kept at designated place"/>
        <s v="Students Health issue is now communicated to the school by google form "/>
        <s v="A program has been designed to understand health problems of the children"/>
        <s v="Teachers training schedule in place."/>
        <s v="Laboratories are equipped to handle common emergencies"/>
        <s v="they are monitoried by duty muster"/>
        <s v="PE instructor in consultation with Nurse, to do monitoring and analysis of the Students Health. "/>
        <s v="School Bus is equipped with first aid boxes etc."/>
        <s v="Training schedule for staff in place."/>
        <s v="According to an article published, employers may not get an answer because of PDPA act with reference to background checks of an employee. "/>
        <s v="Child policy put in place according to The Child Act 2016"/>
        <s v="Trainer from Ministry of Women And Child Development trained the staff to protect children from abuse"/>
        <s v="Assembly are conducted in school where children are taught 'good touch and bad touch'."/>
        <s v="Issue is addressed in school assembly and by the counsellor."/>
        <s v="Assembly are conducted in school where program's are conducted to address issues on bullying, harassment etc"/>
        <s v="Assembly are conducted in school where program's are conducted to build confidence among students."/>
        <s v="Evacuation plan is displayed at different places in the school"/>
        <s v="student and staff are trained, and signage are visible"/>
        <s v="CCTV installed in blind spots."/>
        <s v="Staff is trained for emergency"/>
        <s v="Not mandatory for campus hence currently decided to go as per single railing "/>
        <s v="CPR and Rirst Aid Training conducted"/>
        <s v="As per DRP, disaster response team is now formed"/>
        <s v="As per DRP, the school staff is now trained"/>
        <s v="As per DRP the school is prepared for terroist attack"/>
        <s v="Campus have safety and security policy"/>
        <s v="As per DRP by school"/>
        <s v="Maintenance contracts are entered by the school to ensure preventive checks for safety purposes"/>
        <s v="Assembly area is marked clearly"/>
        <s v="Part of DRP"/>
        <s v="LPG gas  has been checked for leakage"/>
        <s v="Disaster management plan includes all Students and Staff"/>
        <s v="Mock drill when to be conducted specified in the calender"/>
        <s v="Cyber security guide implemented by school"/>
        <s v="Schol bus is now painted yellow"/>
        <s v="School Bus on Duty is prominently written."/>
        <s v="GPS installed in buses "/>
        <s v="School has first aid box, drinking water in the bus&#10;Card is maintained if any medicine is removed&#10;"/>
        <s v="Tint has been removed from the bus which has tinted glasses"/>
        <s v="Certificates of the Driver check-up in place."/>
        <s v="Students are trained to foolow discipline in the school bus."/>
        <s v="Survey from students are conducted"/>
        <s v="Students have started participating "/>
        <s v="Stairways are as per local requirements"/>
        <s v="mamagement decided not to cover tubelights presently"/>
        <s v="Conttact with canteen vendors mentions the details of proper gears to maintain hygiene"/>
        <s v="KL does not have nay requirement or mandate from the government to examine the water quality.&#10;However, School voluntary takes precautions and water supplied by the government is filtered and by water purifier and the same is serviced."/>
        <s v="Exit signage are visble"/>
        <s v="Old booKs and AC are now removed"/>
        <s v="Stairways repaired by school hence ticket can be closed"/>
        <s v="Evacuation plan is posted back"/>
        <s v="All issues and supplies are now in proper places."/>
        <s v="MSDS material now available for cleaning purposes"/>
        <s v="Safety posters are prominently displayed."/>
        <s v="Sigange visible in the campus"/>
        <s v="Signage are visible"/>
        <s v="Dormates are placed"/>
        <s v="No equpment and supplies are into walkway or sharp corners"/>
        <s v="Open wires are covered"/>
        <s v="Yes they are now covered"/>
        <s v="No visible naked wires in classroom and other areas in the school"/>
        <s v="All ECB's and MCB are marked clearly for authorised restricted entry only"/>
        <s v="campus have earthing to protect against lightening"/>
        <s v="No furniture is kept in aisle&#10;"/>
        <s v="Boxes are now removed"/>
        <s v="Signs are added to the evacuation plan"/>
        <s v="Yes the pressure guage of extinguisher is fully charged, needle is showing green point."/>
        <s v="Floor mats are placed"/>
        <s v="Adequate First Aid boxes are available and list is maintained"/>
        <s v="List of First Aid is maintained and the content in the First Aid box is aper the list."/>
        <s v="First Aid boxes are placed at all main places"/>
        <s v="School safety manual created by the school"/>
        <s v="Fiirst Aid posters are now displayed prominently"/>
        <s v="School Nurse informs parents before giving any medicines to students"/>
        <s v="Audit findings both for external and internal is attended by the campus"/>
        <s v="Drill down option has now been done in Helpdesk"/>
        <s v="effectivenesss of training is done yearly for all employees."/>
        <s v="For non staff training is conducted by external trainers"/>
        <s v="First aid boxes kept in Primary and secondary block"/>
        <s v="Programme has been initiated "/>
        <s v="School keeps proper medical records"/>
        <s v="It is ensured teachers are making use of School Health Manual"/>
        <s v="Teachers trained and are made aware of First Aid."/>
        <s v="First-Aid kit to be provided in chemistry lab"/>
        <s v="First-Aid protocol are now displayed"/>
        <s v=" Parent-Teacher-Student Committee has been initiated "/>
        <s v="Training is provided to staff and students"/>
        <s v="Smoke detectors are replaced"/>
        <s v="Emergency protocol are now displayed"/>
        <s v="School has disaster response team."/>
        <s v="emergency signage displayed"/>
        <s v="Contact details are now displayed"/>
        <s v="Procedures are now documented to report to government agencies"/>
        <s v="Fire drill are scheduled"/>
        <s v="Branding of the school buses are now done."/>
        <s v="Details are now available on the back side of the bus."/>
        <s v="FE is now kept and records updated"/>
        <s v="PVC's are completed by the campus"/>
        <s v="First Aid boxes now available in all buses."/>
        <s v="Medical Reports available"/>
        <s v="Blood group details now made available"/>
        <s v="Records are available"/>
        <s v="Checking is done "/>
        <s v="PTM and bus complaint tracker is now maintained separately"/>
        <s v="Water is now tested for potability."/>
        <s v="Food transported in three vehicle"/>
        <s v="Records for pest control maintained by the campus"/>
        <s v="Medical practitioner has now certified medicines"/>
        <s v="Suppliers have produced their valid license"/>
        <s v="Materials have been removed"/>
        <s v="FE is now kept in the campus."/>
        <s v="Inventory list maintained"/>
        <s v="Material are now tagged"/>
        <s v="MSDS poster are now displayed."/>
        <s v="wires are covered"/>
        <s v="Naked wires are coveerd"/>
        <s v="Rubber mats are placed in front of energised board "/>
        <s v="Periodic checking is noe done"/>
        <s v="False ceiling repaired"/>
        <s v="Waste material is removed"/>
        <s v="Buliding material is now removed"/>
        <s v="Medicines kept as per authorities defined prescription."/>
        <s v="Medical tests are conducted"/>
        <s v="Training sessions are conducted"/>
        <s v="Visitor management SOP in place"/>
        <s v="Store room is now well organised and maintained "/>
        <s v="Cameras are placed to cover all points"/>
        <s v="Cameras are working"/>
        <s v="Monitoring is now done, evidence is provided hence this ticket can be closed"/>
        <s v="Back up is taken by the campus"/>
        <s v="Waste material removed"/>
        <s v="RFID system in place"/>
        <s v="SOP on Key management is collated and circulated"/>
        <s v="log is maintained of issuing keys with signatures"/>
        <s v="SOP exists"/>
        <s v="Emergency Kit exists"/>
        <s v="Trainings are provided by school"/>
        <s v="worthiness check of the bus is part of SLA"/>
        <s v="Post duties and resposibilities are translated into vernacular language "/>
        <s v="Tie-up with near by hospital"/>
        <s v="PV records of all staff is maintained"/>
        <s v="Hygiene Check now conducted"/>
        <s v="License made available"/>
        <s v="Repair reports submitted"/>
        <s v="Records now avaiable"/>
        <s v="Inspection report of fire safety produced by the campus"/>
        <s v="Proper mechanisim of disposal"/>
        <s v="Records are made"/>
        <s v="Certificate obtained"/>
        <s v="ECA and CCA found in Teachers observation schedule."/>
        <s v="TAT register is maintained"/>
        <s v="leave Balance in RAMCO is updated and corrected"/>
        <s v="CCTV Camera installation provision is made by the campus "/>
        <s v="New time table is circulated to ensure teachers reach on time"/>
        <s v="Bus register showing arrival on time"/>
        <s v="Stock aeeseement form is now developed and maintained"/>
        <s v="New procedure has been implemented, proxy procedure is now followed "/>
        <s v="Fire exit doors are open"/>
        <s v="Process of keeping a record of the vehicle parked in the school premise has been initiated"/>
        <s v="police verification certificates are provided and and new agreement made with the vendor"/>
        <s v="License from the vendor is available now"/>
        <s v="Fire NOC has been received from the developer"/>
        <s v="License made available&#10;CCTV Installed"/>
        <s v="Teachers and Staff are trained"/>
        <s v="Alarm bell and panic button are part of the school buses"/>
        <s v="annual medical check up is done by vendor"/>
        <s v="Vendor gets medical examination done"/>
        <s v="First Aid box as per the list"/>
        <s v="First aid kit and medicinal records are avaibale in the school "/>
        <s v="First Aid tool kit has been arranged by the campus"/>
        <s v="Disinfenctant are made available in laboratory."/>
        <s v="For patrolling details are maintained properly"/>
        <s v="barbed wires to be done by the developer in Phase II, i.e dec 2021"/>
        <s v="Wheelchair has been arranged by the campus"/>
        <s v="Sports room cleared"/>
        <s v="Evacuation plan displayed near security cabin"/>
        <s v="CCTV cameras are installed in all classrooms however, practically to cover the entire class may not be possible hence ti siiue can be closed"/>
        <s v="At the reception, emergency contact nos list is now available"/>
        <s v="Validity on Fire extinguishers is now updated. Stock keeping unit is maintained in stock register. Also fire extinguisher is available in store room."/>
        <s v="Smoke detectors are uncovered."/>
        <s v="Board is displayed indicating assembly area."/>
        <s v="Emergency contact nos list in now kept in Principal's room"/>
        <s v="Checklist when contracting with the new bus vendor has been submitted"/>
        <s v="Attendants are trained for emergency"/>
        <s v="Police verification certificate have been received"/>
        <s v="As per the meeting with Associate director on 9th march 2020, printing of names is not practically possible however vendor's name is printed"/>
        <s v="Student list with blood group added and available in the school buses"/>
        <s v="Provision has been made"/>
        <s v="Hadapsar admin has taken the training and records are maintained"/>
        <s v="Alcohol test is conducted and recorded"/>
        <s v="Proper complaint register maintained"/>
        <s v="A door with proper lock and key is now fitted."/>
        <s v="relevant columns like location details, date of expiry, renewal, type of fire extinguishers, etc. added to the spreadsheet "/>
        <s v="Emergency Light provision has been made "/>
        <s v="MSDS records are now maintained"/>
        <s v="Rubber Mat and pool display signage both are kept and displayed in the campus"/>
        <s v="Currently the emergency torches are provided"/>
        <s v="Proper gloves, head covers etc provided "/>
        <s v="Pest control records maintained"/>
        <s v="Daily work performa sheet is maintained"/>
        <s v="Emergency Floor plan is displayed"/>
        <s v="Feback records are maintained"/>
        <s v="List of FE mainted location wise"/>
        <s v="FE is now at their designated place"/>
        <s v="Clearing checklist are maintained"/>
        <s v="Stairways with handrails are now availaible"/>
        <s v="Electric panel doors are locked"/>
        <s v="Inspection reports are maintained at the campus"/>
        <s v="Desktop PC is provided to the nurse"/>
        <s v="Fire NOC is not required for campus "/>
        <s v="CCTV cameras are bought by the school and after the lcokdown they will be installed"/>
        <s v="As per CD due to covid-19, this AF can be closed for this year"/>
        <s v="Fire evacuation plan is displayed in campus"/>
        <s v="Eye wash is kept in the lab"/>
        <s v="VMC is dislpayed in the campus"/>
        <s v="Push and Pull stickers are now put in all glass doors"/>
        <s v="Assembly signage point is now displayed in the school"/>
        <s v="Lift license is displayed"/>
        <s v="Level differences in the step is identified with yellow tape"/>
        <s v="Summary report is maintained for tracking training effectiveness"/>
        <s v="Happiness Index survey is now conducted by the campus"/>
        <s v="Feedback is now collected by the campus"/>
        <s v="Complaint register is maintained"/>
        <s v="Recored related to Assembly etc are maintained"/>
        <s v="Exam room is now identified"/>
        <s v="Desktop provided to the nurse, file is maintained by the nurse which is password protected"/>
        <s v="incident register with required details along with accident book is maintained"/>
        <s v="Accident / incident frequency is recorded by Sports department and Nurses in incident register, accident book.Also students data is password protected."/>
        <s v="Records are now maintained in proper maintained"/>
        <s v="Safety box installed"/>
        <s v="Dicision has been taken to educate people on safety"/>
        <s v="Awareness session has been conducted on Good Touch/ Bad touch/ Adolescence"/>
        <s v="PPE equipment are labelled and displayed"/>
        <s v="Evacuation plan displayed "/>
        <s v="MOM is maintained by the campus"/>
        <s v="Marks of IGCSE are now entered in myGIIS"/>
        <s v="Induction is now conducted by the campus. Hence, ticket can be closed"/>
        <s v="Orientation email are sent to new parents making them aware about curriculum and plan of the year ahead "/>
        <s v="During COVID times and online classes the classes conducted by teachers  are observed virtually by coordinators and principal on rotation basis."/>
        <s v="Note book checking done during online classes  is observed by coordinator as she/ he attends   the web-sessions on planned intervals."/>
        <s v="List of Teachers are now maintained by the campus"/>
        <s v="Academics target are set now"/>
        <s v="Principal is part of the google drive folder for lesson plan therefore it is validated and checked"/>
        <s v="Exam department minutes of the meeting states that they plan for exam in accordance with the exam schedule"/>
        <s v="Campus has initiated the process of collecting updated information of children."/>
        <s v="Emergency list prepared and kept with Admin and leadership staff"/>
        <s v="Formal communication has been sent to parents regarding Helpdesk"/>
        <s v="Induction training module also includes OHS points specific to the campus"/>
        <s v="A formal lesson plan is prepared for First Aid and Training is evaluated for its effectiveness "/>
        <s v="Additional water tank is placed near the field in the campus"/>
        <s v="Needs and expectations are now differentiated and documented"/>
        <s v="formal training feedback is obtained for effectiveness"/>
        <s v="School nurse reviews the medical report for correctness"/>
        <s v="There are no vendor rejection untill now"/>
        <s v="Additional Credential Checks of employees are done by an outsourced agency"/>
        <s v="Man-made emergencies are identified in Emergency preparadeness document"/>
        <s v="Mass gathering at events and related activities are identified and is part of risk document"/>
        <s v="Safety trainings are provided including test"/>
        <s v="Function wise risk and opportunities are obtained"/>
        <s v="Induction slides related to OHS included by HR in induction training"/>
        <s v="Vendor evaluation reports are also made available in campus and uptill now to vendor has bben rejected"/>
        <s v="Gujarat state wages will be revised after lockdown as per CD"/>
        <s v="Credential Checks are verified by the Third party vendor"/>
        <s v="Canteen Service Provider’s KITCHEN Visit Check List &amp; Visit Reports are maintained"/>
        <s v="Function-wise risk and opportunities are identified"/>
        <s v="Induction training module of the campus icludes OH&amp;S points"/>
        <s v="Training formally conducted by Nurse"/>
        <s v="Vendor evaluation reports are considered and are available at sites"/>
        <s v="Canteen not yet started by school, hence its Not applicable"/>
        <s v="HIRA has identified risk for exposures of children to animals inside school premise "/>
        <s v="function wise risk and opportunity is prepared"/>
        <s v="ISO 45001 training is included as part of Induction training slides"/>
        <s v="Formal trainng programme is prepared with training evaluated for its effectiveness"/>
        <s v="Formal feedback forms are obtained for training effectiveness"/>
        <s v="vendor evaluation reports are considered"/>
        <s v="As per vendor agreement food is tested on yearly basis"/>
        <s v="Background checks are done by the third party"/>
        <s v="HIRA has identified risk related to gatherings at events like sports, annual day etc."/>
        <s v="Canteen Food Test will be tested by authorised Agent and is part of Agreement "/>
        <s v="Risk analysis are done site specific"/>
        <s v="Induction training modules also includes training on OH&amp;S"/>
        <s v="First Aid lesson conducted by Nurse a formal lesson plan is made"/>
        <s v="Training feedback process evaluation in place"/>
        <s v="In Tokyo medical is done for all staff by liceneced govt. doctors"/>
        <s v="Vendor evaluation and analysis is conducted by the campus and reports are available at the respective site. "/>
        <s v="Tokyo campus sources canteen food from licensed vendor whose food is checked by govt. on regular basis"/>
        <s v="In Tokyo staff is always recurited based on social security no. obtained by govt."/>
        <s v="Trainings related to ISO 45001 is conducted by the campus"/>
        <s v="Site specific risk and opportunities are identified"/>
        <s v="Checklist has been created by project Team which includes warranty timeleines"/>
        <s v="SOP has been created by Project Team"/>
        <s v="Checklist have been developed for operations dept. to ensure compliance of day to day operations"/>
        <s v="Isuues are classified into internal and external"/>
        <s v="senior management are aware of the IMS process and its implementation"/>
        <s v="Policy is now displayed in notice board etc in campus"/>
        <s v="Targets are revised and set for the campus"/>
        <s v="Analysis are done in Hubspot"/>
        <s v="HIRA document is prepared by the campus where risk is identified"/>
        <s v="Heavy rain and lighting is included as part of the risk register"/>
        <s v="External vendor is now part of the vendor committee"/>
        <s v="safety kits are available and are now part of the mock drill report"/>
        <s v="Training effectiveness is already in the system Teamie/Percipio&#10;And is also under development by HR Taining head for external trainings"/>
        <s v="New joinee date can be seen in induction tracker"/>
        <s v="Engagement calender is put in place by the campus"/>
        <s v="Closure status tags are put by the campus"/>
        <s v="lesson observation is conducted keeping in view PDCA cycle of the standard"/>
        <s v="Needs and Expectations of key stakeholders are differentiated"/>
        <s v="Timelines to review needs and expectations are defined by the campus as yearly"/>
        <s v="Needs and expectations of different stakeholders are identified"/>
        <s v="ISO Internal Auditor Training are scheduled by GCEE Team. And AD Campus 2 Academic Supervisors have attended the training Mr. Ravi Rajasekhar and Ms. Merlin. And will also attend future training scheduled by GCEE Team."/>
        <s v="SSPD (HIRA) register developed by the campus"/>
        <s v="Tracker is updated w.r.t date of joining and induction date so that 7 days lead time can be calculated"/>
        <s v="Awareness related to ISO 45001 has been added in the Teamie training HR module. "/>
        <s v="Unknown and new pests ( Bee Swarm) are included in the risk register"/>
        <s v="Audit report format has been introduced by GCEE"/>
        <s v="Risk mitigation column has been added to the needs and expectations document"/>
        <s v="suggestions and complaints are now segregated"/>
        <s v="A column has been added in the Parents feedback register for the status of the complaints and suggestions"/>
        <s v="Feedback for canteen evaluation has been created by the campus"/>
        <s v="Outsourced vendors are part of OHS committee"/>
        <s v="Vendor Evaluation Rating is communicated to the vendor as a process"/>
        <s v="First Aid training conducted by Nurse Campus to teachers and senior students"/>
        <s v="myGIIS access is now given to all hence as per the attached evidence this ticket can be closed."/>
        <s v="All employees record are maintained by HR for induction etc.,"/>
        <s v="Access of myGIIS is given and whistle blower policy is also being shared"/>
        <s v="Training module of OHS&amp;S available in Teamie"/>
        <s v="Each role is defined and objectives are set and KPI's are also defined in RAMCO"/>
        <s v="Verification report is communicated and records are updated by HR"/>
        <s v="SOP has been created by the Campus"/>
        <s v="Checklist of compliances is made and updated "/>
        <s v="Percipoi training software has been introduced with subtitiles training modules"/>
        <s v="Assessment of training is available in new training software i.e Percipoi"/>
        <s v="For staff and Teachers new training module has been introduced i.e Percipoi"/>
        <s v="Background checks are done for all teachers and staff"/>
        <s v="Record sheet is maintained by the campus for long standing issues"/>
        <s v="Job role based training modules defined in Percipoi"/>
        <s v="Training on ISO Standards were given to the campus"/>
        <s v="Risk assessment document is prepared department wise by the campus"/>
        <s v="Safety Certificate of lift are renewed."/>
        <s v="Monitoring of records are now done in campus"/>
        <s v="More comprehensive interested parties document has been made by campus."/>
        <s v="Hanging wires are now tapped"/>
        <s v="New PC's are installed in the library"/>
        <s v="Checklist has been designed and documentated"/>
        <s v="PC has been installed in the sickbay"/>
        <s v="A demo of CPR was conducted by the Nurse."/>
        <s v="Operations are now converting operations manual into excel"/>
        <s v="Vendor evaluation form is now implemented in the campus."/>
        <s v="The CPR poster in the sickbay has been changed "/>
        <s v="A formal lesson plan has been prepared by the school"/>
        <s v="Proxy documentation has been enchanced."/>
        <s v="For sports teacher, teachers are given first aid training"/>
        <s v="This is done by campus as recorded in MRM"/>
        <s v="Interested parties are now determined by the campus"/>
        <s v="OHS&amp;S Policy awareness made in campus"/>
        <s v="IMS procedures shared by the quality coordinator with the campus.&#10;And the team is made aware that it is available in myGIIS"/>
        <s v="Legal register made campus specific"/>
        <s v="Parents and student satisfcation survey is analysed and reasons for difference recorded"/>
        <s v="Google form has been created by the campus to capture feedback of the parents"/>
        <s v="This process has been initiated by the IT team in the campus"/>
        <s v="It has been stated in MRM that documents will be organised when audit will be conducted"/>
        <s v="Risk for the continuity of the business is identified in the risk register by the campus"/>
        <s v="Requirement of the additional staff is identified in the risk register"/>
        <s v="Employees resume bank made in google drive"/>
        <s v="campus in MRM decided to immediately implement corporate document which has rating system"/>
        <s v="HR has strenghtened the records of training added budgeted v/s completed.&#10;Also Shadow Teacher records are maintained."/>
        <s v="New vendor evaluation form to be used from Dec 2020"/>
        <s v="Complete incident report prepared by the campus"/>
        <s v="Overall awareness training given by the quality coordinator to the campus"/>
        <s v="New vendor evaluation form and vendor satisfaction survey forms are used by campus "/>
        <s v="Removed from ISO Scope"/>
        <s v="Mock Drill is conducted by the campus"/>
        <s v="Control procedure for the document is now available at the campus"/>
        <s v="campus has now standardized the communication process. Parent communication is now happened through mygiis and google classrooms"/>
        <s v="POSCO training has been conducted by the campus and records for the same is also maintained"/>
        <s v="Loose wires were well fitted by campus also, fire extinguisher is kept in the store room&#10;Hygeiene canteen register is also maintained and smoke detectors are also tested."/>
        <s v="A comprehensive risk and opportunity register is maintained by the campus and various needs and expectations of the external parties are identified."/>
        <s v="Analysis of the training records are maintained by the campus"/>
        <s v="Child Protection policy and a circular with safety instruction is provided by the campus."/>
        <s v="Action plan is formulatted by the campus and the same is reviwed by the board"/>
        <s v="Fee ceiling sheet with follow up action parameters maintained by the campus"/>
        <s v="Now petty cash approvals are taken by the campus prior to the expense."/>
        <s v="Recruitment tracker is maintained by campus"/>
        <s v="Biometrics system for attendance of teachers is working now"/>
        <s v="Joiners list and Induction slide updated by the campus"/>
        <s v="Safety committee is now formed in school with names added"/>
        <s v="IT Checklist is made by the campus with receipts and issue columns added"/>
        <s v="Social media is blocked in library PC"/>
        <s v="Annual Pedagogical Planning copy is now maintained by the campus"/>
        <s v="As per the email confirmation received from Academic co-ordinator currently campus is using the worksheets which are provided by HO"/>
        <s v="Campus is maintaining a legal register "/>
        <s v="Needs and expectations of other regulartory bodies are included"/>
        <s v="A comphrehensive Risk assessment register is being prepared by the team "/>
        <s v="This is reveiwed by Global Team and will do things as per their instructions"/>
        <s v="Lesson conduct follow up is monitored by teachers, also homework correction is also done by teachers."/>
        <s v="During PTM's, teachers discuss the completed work with parents"/>
        <s v="Issue has been resolved by IT Team"/>
        <s v="comprehensive Parent handbook is made by the campus"/>
        <s v="Complaints are now captured in Helpdesk"/>
        <s v="Exit interview process has now been put in place"/>
        <s v="Proxy documentation has been enchanced. And worksheet bank provision has been made by the campus "/>
        <s v="Reference check is now performed by HR"/>
        <s v="ISO training program done for the campus"/>
        <s v="lesson has a row added to reflect no. of hours/sessions taken to complete"/>
        <s v="Master list is maintained for teaching material for Youtube and other websites used"/>
        <s v="Report is now available in myGIIS"/>
        <s v="ISO Awareness training conducted for a total of 187 teachers from PG and EC campus as well as for the 2 new GCEE team members. A few Attendance screenshots attached as evidence in ticket no.36778"/>
        <s v="Campus have an Improvement parameter in PV2 , and would like to go with the same. Hence will not maintain a separate tracker."/>
        <s v="Withdrawal list maintained month-wise in Excel sheet with details column giving reason for withdrawal."/>
        <s v="Now added to withdrawal checklist. Principal will approve withdrawal only after dues have been checked. Process put in place from January 2021."/>
        <s v="Health &amp; Safety Training will be included now onwards. Previously only covered Fire &amp; First Aid"/>
        <s v="Column added in induction checklist from Jan 2021. Inductor and Coordinator to sign off on it."/>
        <s v="Complaince Tracker &amp; Register at EC; copies of vendor evaluation also at EC; Copy of Master list of vendors will also be maintained going forward."/>
        <s v="Interested party is reviewd during management meetings"/>
        <s v="Soft copies will be shown during virtual Audit Henceforth"/>
        <s v="current process will be followed by the campus"/>
        <s v="Template will be updated by the campus"/>
        <s v="Risk assessment document updated by the campus"/>
        <s v="Campus have the secon in command person identified and will go with the current process"/>
        <s v="Document will be consolidated by the Campus"/>
        <s v="Risks related to the external parties are identified and needs and expectations document updated by the campus."/>
        <s v="Data and status column duly filled by the campus in the HR document"/>
        <s v="ISO Awareness Training given by the campus"/>
        <s v="Risks document is updated and risks related to vicinity are identified"/>
        <s v="Induction module is made part of the Teamie "/>
        <s v="MRM updated therefore ticket can be closed"/>
        <s v="Validity of the same is checked during Internal Audit "/>
        <s v="This is shared with the Team who is taking care of GALS helpdesk project"/>
        <s v="ISO Awareness training conducted for a total of 187 teachers from PG and EC campus as well as for the 2 new GCEE team members. A few Attendance screenshots attached as evidence."/>
        <s v="Risk and opportunities are tracked at the process level through the changes made in the process documents (IMS)"/>
        <s v="This is in process and shall be taken care with the implementation of the new LMS"/>
        <s v="The MRM with the CAR links was provided as evidence. Audit closure details, internal auditors training details, PV2 reports were given. "/>
        <s v="The same has been included in the handbook.Page 115 in teachers handbook given in the below link. https://drive.google.com/file/d/1_FjfkVo9u_1rdng1e7ygVXYpuMK-vGER/view?usp=sharing​"/>
        <s v="We have put the process of capturing of both capturing both internal, external and ad-hoc trainings. The internal as well external training is captured in detail in the training tracker attached herewith which will give a complete data of all trainings. "/>
        <s v="Various  department risks and mitigation plan  including  Academics, Operations, HR ,Admissions have been documented separately by department heads. Evidences include the same as received from the process  owners. Evidence also include the review meeting "/>
        <s v="Separate vault  for storing exam papers have been put in place in exam room. During exam the access to the room is restricted under the supervision of  exam coordinators. Separate log register also has been put in place to monitor and protect loss of conf"/>
        <s v="mygiis is the official mode of communication. Whats app is an additional informal mode of communication.&#10;Circular has been issued to all teachers with effect to the change in communication mode.&#10;Evidence-&#10;Email sent to teachers.​"/>
        <s v="Process for the student's early leave&#10;&#10;1. Parents are requested to drop an email to class teacher for an early leave request.&#10;2. Teacher approves it via email&#10;3. Child / teacher get the exit slip and teacher signs it . &#10;4. The slip is handed over to recep"/>
        <s v="The handover of the answer scripts was done immediately after the completion of the exam effective from Day 2 of the Cyclic Test 1 i.e. from 25th May 2021.There is a break of 10 minutes after the completion of the exams during which the invigilators can g"/>
        <s v="Mail from the Principal to all the academic staff that the complaints to be raised in helpdesk. A detailed step by step procedure for the same has been mentioned"/>
        <s v="Approval for a printer exclusively for the exam department has been procured by the management and it shall be installed &amp; used solely for the IBDP Examination. The Printer will be placed in the closed room by September 2021. "/>
        <s v="Nurses are informing the class teachers  about the reason of visit of every child which will help the teachers to be aware of the concerns and answer the parents query. To improve  the process  in the sick bay record maintained by the campus nurses, they "/>
        <s v="Vendor evaluation and analysis is conducted by the campus and reports are available at the respective site. Vendor evaluation forms have been standardised"/>
        <s v="Mail from the Principal to all the participants for taking the survey. Results of the effectiveness survey through a questionaire"/>
        <s v="Standard template is sent to the staff and mail to use the same has been sent"/>
        <s v="Mail has been shared to the parents for getting back if there is any updation in the profile of students. https://drive.google.com/file/d/14n335s7mNjTMzm9BayGeF1LMnFD1aLZY/view?usp=sharing "/>
        <s v="To get a feedback post admission to touch base with the new admitted family. This feedback system will commence from 1st July 2021 Customer Feedback end of 1 month schooling. https://forms.gle/Z79pKVJdd8nt8Bsp8​"/>
        <s v="Teachers are asked to maintain their QP password protected. Teachers need to login through teachers login ID in all school computers to prevent access of students to school g drive.&#10;Evidence-&#10;Screen shot of Email sent to all teachers ​​"/>
        <s v="The substitution details are generated through software and once generated they are circulated via MYGIIS  mail (to share the substitution list of the day) in addition to hard copy circulation."/>
        <s v="Home work given for the week has been included in the weekly report."/>
        <s v="The Common template for ACP and LP  is ​ used by all teachers. "/>
        <s v="The copy of licence of nurses are with the opearations department"/>
        <s v="The document has been amended to include media as one of the interested parties"/>
        <s v="Decision taken for modifying the Online lesson observation form so as to enable it editable. The same has been implemented and made editable and shared with the teacher to add her reflections as well.&#10;Evidence&#10;Class observation done by coordinator with re"/>
        <s v="The process has been put in place for proxy document to capture actual work. The substitution document(Proxy) have been included with another&#10; column to monitor the actual work done in class."/>
        <s v="This has been notified to the admissions department. Work-in-progress for the same and this will be part of the new LMS "/>
        <s v="As per Dubai Municipality there are no requirements in place for rabbits in Dubai to be vaccinated. Only if there is a case of relocation of pets to specific countries then the vaccination is required."/>
        <s v="Induction Completion Record is maintained and also the Induction Checklist is maintained. Attaching filled CAR form, Induction checklist form and in Teamie completion record can be generated."/>
        <s v="HR Helpdesk will be implemented by this year end. Where staff can raise request and concerns and will be tracked for closure. The tracker which is maintained at present is attached as evidence"/>
        <s v="The Admissions team have started working on Risk register. PFA risk register for admissions.                                                                                                                                             The quality coordinato"/>
        <s v="Please find attached CAR &amp; Evidence of tracking oral medication. The nurse updates the document with all necessary details"/>
        <s v="Please find attached CAR for  your reference.&#10;&#10;Going forward records will be stored in appropriate manner. &#10;&#10;There was an Immediate change in position of Academic Coordinator. And there was no handover of data done. Due to that retrieval of document was t"/>
        <s v="As in Dubai Campus now the students are100% on campus after summer break (Sep). There is no blended or online classes going on.  So Student’s attendance for online class tracker is not created but we do have ​daily log tracker where all the details are ma"/>
        <s v="Please find attached MOM of MRM. Also addressed the audit findings in MRM. "/>
        <s v="Internal Communication mail is attached where Nurse has sent mail to share the medical history of students with Academic Coordinators. Medical records tracker attached"/>
        <s v="The evidence attached is the trail mail communicating the agency about conducting first aid training to staff. This is a trail mail arranging for the training. The Geo coordinator shall make sure that this training is conducted. Based on this, the ticket "/>
        <s v="Mail communication was earlier sent  by HR to all the employees to complete OH&amp;S training on Teamie. Few new employees are yet to complete the training."/>
        <s v="PFA mail communication where the  SLT is sharing the Sunshine call details with HR. Request you to close the ticket"/>
        <s v="Once the things normalize First aid and CPR training  will be planned with the registered training center. Its put on hold due to pandemic.  "/>
        <s v="Currently there are no other options provided. So will be following the same method for analyzing the data. We have informed the senior management about this OFI and they have agreed to discuss and find alternate solutions. It has been internally decided "/>
        <s v="Only manual entry is allowed in ADEK system. Exporting / uploading of data through MyGIIS or any other application is not accepted by ADEK system. Request you to close this OFI.&#10;&#10;The campus has discussed this internally and the OFI cannot be implemented a"/>
        <s v="This is just a temporary arrangement made for online classes. As many teachers left the country due spouse job loss. Once the students are 100% on campus. The teachers will be appointed and arranged as per the ADEK requirement 25:1 ratio student to teache"/>
        <s v="Going forward, for any online interviews, Evaluation forms also have to be filled in by the candidates.&#10;We were doing the same to all Face to face interviews but not online ones. Audit team mandates this as a compliance.&#10; &#10;Please instruct your subject lea"/>
        <s v="Campus has started maintaining register for complaints and attached is the evidence along with CAR. "/>
        <s v="Campus has reviewed HIRA SSPD document which was shared and as per them all possible risks are mentioned in the excel file. Attached is the HIRA and its CAR "/>
        <s v="Campus has started evaluating vendors and attached is the evidence along with CAR"/>
        <s v="Lift maintenance is done and attached are the evidences. "/>
        <s v="Campus has replaces old medicines. "/>
        <s v="Campus has started using weekly report as per the feedback given and atatched is the evidence along with CAR"/>
        <s v="Campus has stated using Exit Form which is attached along with CAR.  One drive has also created to keep all documents."/>
        <s v="Campus has created common drive to keep all documents. attached are the evidences along with CAR"/>
        <s v="Campus has documented all relevant stakeholders and their needs and expectations along with the SWOT Analysis."/>
        <s v="For smooth handover process, campus has created a drive on which people who will be leaving will upload their data to ensure no gaps. Attached are the evidences."/>
        <s v="Operations has planned drills for other hazards e.g. intruder, Biohazard etc., in the month of December 2021. They have shared its CAR for planned action. "/>
        <s v="Campus has identified process wise risks and updated in attached document. As per the attached evidence this ticket can be closed. "/>
        <s v="Campus will be updating attached letter of undertaking which also includes induction checklist. attached format specifies adherence to GIIS policies and procedures. As per the attached evidences this ticket can be closed."/>
        <s v="Campus has renewed fire NOC and attached is the evidence along with CAR. As per he evidence attached this ticket can be closed."/>
        <s v="Rubber mat is placed in electrical room and campus has provided evidence."/>
        <s v="Hadapsar Principal has requested to arrange the awareness sessions and it will be for all GIIS campuses. attached is the evidence. as per it this ticket can be closed."/>
        <s v="Principal has requested session and it will arranged globally. attached is the email communication along with CAR. as per it this ticket will be closed"/>
        <s v="Campus has prepared the required document. "/>
        <s v="Revised document with CBSE as an interested parties has been provided by campus. as per the attached evidence this ticket can be closed."/>
        <s v="As per the feedback received during audit, campus is documenting follow up actions needs to be taken. https://docs.google.com/spreadsheets/d/1FxQSW8nFFEagryAjuLnb5pnGyMQzZeOizfWI0dxDJA8/edit?usp=sharing"/>
        <s v="Admissions has started conducting aptitude tests for all grades new enrolments. Attached is the evidence."/>
        <s v="All learning contents are verified &amp; approved by the Principal/Coordinator as part of monthly academic plan by campus "/>
        <s v="Buddy system is implemented in campus, attached are the photos. as per these evidences this ticket can be closed."/>
        <s v="Checklist for quality of food safety, food tasting is prepared and will be maintained once school reopens. As per attached evidences this ticket can be closed."/>
        <s v="Disposal of expired medicines is done by campus nurse and attached are the evidences. As per these evidences this ticket can be closed."/>
        <s v="Pest control has been done and attached are the photos. as per the shared evidences this ticket can be closed."/>
        <s v="Each classrooms has floor evacuation displayed inside and attached is the evidence. As per the attached evidences, this ticket can be closed."/>
        <s v="Signage near ramp displayed and attached document has evidence. as per the evidence shared, this ticket can be closed."/>
        <s v="Changes are highlighted in attached documents"/>
        <s v="Campus admissions has taken necessary action to capture feedback and attached is the evidence. Also attached CAR for same. As per the attached evidence this ticket can be closed."/>
        <s v="Campus has prepared lesson plans and attached are the evidences. as per these evidences ticket can be closed."/>
        <s v="The Campus has decided that this OFI cannot be carried out. &#10;This is the decision taken in the Review Meeting(Read as under)-&#10;&#10;&quot;We are already following monthly wise plan for number of observations as advised by HO. Since observation should not be staged,"/>
        <s v="Please find attached proxy report with work completed columns added. as per these evidences this ticket can be closed"/>
        <s v="School has stopped using Whatsapp. With the help of parents, homework is not getting uploaded on official drive. attached is the evidence. "/>
        <s v="Campus has also introduced guest login page to access material. attached the evidence for same."/>
        <s v="campus has included subjective questions and attached is the evidence, as per this evidence ticket can be closed"/>
        <s v="The action plans have been created for addressing gaps&#10;The ticket can be closed"/>
        <s v="All process owners have identified risks for their respective function and attached is the evidence along with it's CAR"/>
        <s v="ISO training for all staff at campus is taken and attached are the evidences. as per these evidences this ticket can be closed."/>
        <s v="Fire extinguisher tracker document is prepared with expiry and last serviced date. as per attached evidence this ticket can be closed"/>
        <s v="This issue has been resolved. The Principal has sent evidence for the same. Request you to kindly check attached evidence shared by Balewadi Team and close ticket number 49634 in Helpdesk. "/>
        <s v="Campus has Handover process in place wand attached are the evidences where ex employee has given the handover to new resource. As per the attached evidences this ticket can be closed"/>
        <s v="As per Country Director (India) we already have multiple surveys which anyways covers post-admission feedback, hence primarily this is not required. attached is the evidence of email and as per that ticket can be closed"/>
        <s v="All documents now have an approval signature and attached is the evidence for ticket closure. "/>
        <s v="New hires are informed about GIIS rules and policies. Campus HR is now taking letter of undertaking signed by new resource. as per the attached evidences this ticket can be closed."/>
        <s v="Campus is capturing feedbacks in tracker for analysis purpose. After performing analysis campus has arranged a training. as per attached evidence this ticket can be closed. "/>
        <s v="Lift AMC was done and attached are evidences for tracking purpose. as per these evidences this ticket can be closed"/>
        <s v="Evacuation plan is displayed in campus and attached is the evidence for same. as per the shared evidence this ticket can be closed"/>
        <s v="Campus has created a drive to capture engagement activities done by academics. as per the evidence shared ticket can be closed&#10;&#10;Feedback form link :&#10;https://docs.google.com/forms/d/e/1FAIpQLSfaCsEEhDTXiiD6chwC1-KMXOuQB2gU8HR8f2fDKZd5Ep2amQ/viewform?usp=sf"/>
        <s v="individual teacher and sections are added in weekly tracker. as per the attached ticket can be closed"/>
        <s v="Substitution record has actual work done captured and as per this evidence ticket can be closed"/>
        <s v="Librarian is using portal to track student progress on reading skills and attached is the evidence. as per this evidence ticket can be closed"/>
        <s v="Deleted programs in the lesson plans (either through Accreditation Board instruction or school policy), the reason for deletion is now captured in the document. as per the attached evidence this ticket can be closed"/>
        <s v="subject to change has been added as disclaimer in parent handbook which contains annual calendar as well. as per attached evidence this ticket can be closed"/>
        <s v="Campus has started using standard format and attached are the evidences. As per these evidences this ticket can be closed."/>
        <s v="All points associated with functions are captured in attached MOM's. as per these evidences this ticket can be closed"/>
        <s v="Official communication is through mygiis and attached is the evidence, as per the shared evidence this ticket can be closed"/>
        <s v="Actions has been taken on Weakness, Threat and opportunities arising out of SWOT and attached are the evidences, as per these evidences this ticket can be closed"/>
        <s v="Function wise specific risks are identified and attached are two documents for sample. as per these shared evidences this ticket can be closed. rest risk registers are available on drive (link mentioned below)&#10;&#10;https://drive.google.com/drive/folders/1GeqH"/>
        <s v="Process or mechanism has been added on how to update the parent profile in MyGIIS and attached is the evidence, as per this evidence ticket can be closed."/>
        <s v="Mechanism for capturing training effectiveness for evaluation and analysis are done through training effectiveness forms and attached is the evidence. as per the shared evidence this ticket can be closed"/>
        <s v="Safety checklist is now maintained and attached are the evidences, This ticket can be closed"/>
        <s v="Certificate is now maintained and attached. as per this evidence ticket can be closed."/>
        <s v="Campus has informed that :&#10;Feedback of parents after Onboarding&#10;The designing of standardized feedback system is in progress at the HO Admissions(India) Level&#10;&#10;As per the confirmation received from campus on this, ticket can be closed."/>
        <s v="For academic staff as well background verification happens and attached is the evidence, as per the evidence this ticket can be shared"/>
        <s v="Welcome email sent to parents and attached is the evidence. As per the evidence this ticket can be closed"/>
        <s v="All complaints are captured in Zendesk. During virtual class parent had complained and same has been captured via Helpdesk. as per the attached evidence this ticket can be closed"/>
        <s v="Campus has identified internal and external threats which are captured in attached document. as per this ticket can be closed."/>
        <s v="Database of relief teachers is now maintained and attached is the evidence, as per the evidence ticket can be closed."/>
        <s v="Campus is capturing incident details in report which classifies whether its major or minor.Campus captures minor incidents in register, for major incidents incident report is prepared. "/>
        <s v="Students are now part of different committees and attached are the evidences. as per these evidences this ticket can be closed"/>
        <s v="vendor evaluation records are maintained by campus and attached are the evidence for ticket closure"/>
        <s v="SOP put in place for handing over medicines to operations manager. The SOP shall be followed henceforth."/>
        <s v="We have already initiated with a request for training with SCDF. Attached mail for reference. However due to CNY we expect delayed reply."/>
        <s v="This has been disemminated throught the Eas of the campus to all staff. Mail evidence available for the same"/>
        <s v="This will be taken care during the new LMS. The nurse, academics and admission team will get looped in during the new LMS. Management has decided that this issue will be sorted after the implementation of LMS"/>
        <s v="Please find the attached image for your reference for daily food quality checking. Randomly select the food and it’s been taste and recorded for the reference."/>
        <s v="The trigger is from GIIS. Once the maximum limit is reached for a particular class; myGIIS doesn't allow any more allotment to that particular class. It raises a trigger and doesn't allow. Hence this system is automised. "/>
        <s v="As a process enhancement, details of students visiting the sickbay will be available on HSG app and would be visible to nurse/parent. The nurse shall inform class teacher by e-mail as and when such information is available. The development of this app wil"/>
        <s v="The Risk Register is available for HR Department"/>
        <s v="Risk Register is maintained by the transport department for its operations. Evidences attached"/>
        <s v="The SWOT analysis document is made comprehensive with the inclusion of the suggested areas in threats like recruitment process . Please close the ticket based on the evidence attached"/>
        <s v="Alumni (former students) has been included in the Needs and Exceptions of Interested Parties document."/>
        <s v="Welcome mail has been sent to new joinees from HR Department. The ticket can be closed based on the evidence attached."/>
        <s v="Feedback has been initiated through google forms for new joinees after onboarding. Evidence attached for the same"/>
        <s v="Undertaking  from a  new parent is usual taken if a student  seeking admission to board classes 9-12 is unable to clear the entrance paper as well as if his /her previous school results are also low. The admission team liaises with the Academic COD /Level"/>
        <s v="There are evacuation routes place inside the classrooms too (all classrooms)"/>
        <s v="The Operations departement has prepared a consolidated document mentioning the locations of fire extinguishers with expiry date. The document is attached as evidence"/>
        <s v="The operations department has included the minimum and maximum quantities for stationery items . Attached is the evidence document for the same"/>
        <s v="All new vendors who work on campus will be issued a pass with a picture&#10;- Vendors will be required to sign in/ sign out their pass with operations by the first week of commencing work and last day of resignation.&#10; "/>
        <s v="The Admissions team have updated the flowchart and have captured these into the current flowchart"/>
        <s v="This has been implemented in OWIS and there is a detailed proxy report maintained"/>
        <s v="Evidence as attached and two sample of survey question in this link https://docs.google.com/forms/d/1ezuodfGYvGGVHWMPzgsWddIvy60wVg6pTzZHUshJHOM/edit?usp=sharing&#10;https://docs.google.com/forms/d/1eMfAaHIMh1-kwCXMTy8mi5slNMHpo81U3VU9uUyVyh4/edit?usp=sharing"/>
        <s v="The HR has the post training feedback which is being sent to the trainees "/>
        <s v="Shared the feedback with the management. GPS tracking system is not required in Singapore as per the LTA requirements. "/>
        <s v="The campus conducts sessios by the consellor and monthly staff engagement activities. The counsellor is informed to look into conduction specific emotional wellness activities for the staff. This shall be implemented. "/>
        <s v="Initiating a regular basic check for nails, sight, hair and teeth. CAR has been raised"/>
        <s v="All feedback from new joiners is taken via an e-form and goes to the MARCOMM Department, any campus specific feedback is marked to the principal. Since this is centrally managed by the PG SMART campus, East coast campus does not have access to the same"/>
        <s v="Have already established communciation with Wheelers Australia for e-library platform. Uploading pdf books till we are able to get an e-library platform working after school hours. "/>
        <s v="Feedback/suggestions to be given to teachers (by the observer) for improvement and to overcome the challenges faced in class. To create another sheet in observation report for the log of comments/feedback given and action taken by the teacher. This has be"/>
        <s v="Campus name and employee engagement score fields are updated by campus. as per the attached evidence this ticket can be closed."/>
        <s v="Reasons for rejection, action plan columns incorporated in MRM and attached is the evidence. as per the attached evidence this ticket can be closed."/>
        <s v="Training calendar has been created. as per the plan trainings will be conducted for campuses. as per attached evidence this ticket can be closed"/>
        <s v="Action plan column is incorporated in ACT now file. as per attached evidence this ticket can be closed."/>
        <s v="Drive has been created to store all files. as per attached evidence this ticket can be closed."/>
        <s v="ISO standards awareness sessions are planned and calendar is shared with Singapore HQ for 2022. as pre the attached evidence this ticket can be closed"/>
        <s v="MRM has happened and action plan discussed during the meeting is captured in attached evidence along with reasons for rejection as well. as per attached evidence this ticket can be closed."/>
        <s v="Campus has process of moderation of answer scripts after exams. As per the attached evidences shared this ticket can be closed"/>
        <s v="7s analysis data is used when campus sets the objectives. campus analyses trend and accordingly predictions are captured. as per attached evidence this ticket can be closed. "/>
        <s v="Campus is maintaining the tracker and as per the attached evidence this ticket can be closed"/>
        <s v="function wise risk and opportunities identified and captured in document, as per attached register this ticket can be closed,"/>
        <s v="Corrective action reports are shared by campuses and attached with audit findings in helpdesk. as per attached evidence this ticket can be closed."/>
        <s v="campus has prepared a tracker and shared the same with CAR. as per this evidence ticket can be closed"/>
        <s v="fixed asset list is maintained and attached is the evidence along with CAR. as per this ticket can be closed"/>
        <s v="Campus has refilled FE and attached is the report. As per this evidence this ticket can be closed"/>
        <s v="nurse license is procured and maintained on drive as well. as per attached evidence this ticket can be closed"/>
        <s v="SOP is prepared and shared by campus along with its CAR. as per the attached evidence this ticket can be closed"/>
        <s v="Campus is maintaining the document and attached is the evidence for same. as per the evidence shared this ticket can be closed."/>
        <s v="Medical allergies records for current students are also documented in attached excel. as per attached evidence this ticket can be closed"/>
        <s v="All documents are saved on drive and access has been restricted. as per attached evidence this ticket can be closed"/>
        <s v="campus has mechanism to capture feedback post admission and attached is the evidence for same. as per the attached evidences this ticket can be closed"/>
        <s v="Documents are uploaded on drive and access is limited to people. as per attached evidence this ticket can be closed"/>
        <s v="As per India country director most of the documentation is already online for e.g. Library book records are  maintained in the Library module in MYGIIS, transport details inn Transport module in MYGIIS, asset details (furniture, equipment etc) are maintai"/>
        <s v="As per communication received from India Country Director, reference checks are thoroughly done for academic staff. HR verifies the information shared by new joiner. as per attached evidence this ticket can be closed"/>
        <s v="Risk based thinking training has been conducted and attached is the evidence for same. as per this evidence ticket can be closed."/>
        <s v="Country director of India has sent an email in which he emphasized on how IMS processes is important not only from a compliance standpoint but also to increase the efficiency &amp; productivity, reduce risk of failure. as per attached evidence this ticket can"/>
        <s v="Completed the installation of three locations at the Nishi-Kasai Science Lab, which was pointed out during the disaster prevention inspection&#10;Evidence shared in the link &#10;https://drive.google.com/drive/folders/19ttTau6XXRx8cssgwcT4u6u9K9Un4cjW"/>
        <s v="The following items of &quot;potential hazardous materials&quot; under the control of the Administration Department are decided to be stored as follows: &#10;1. Hazardous compounds mainly used for cleaning &#10;On a tall shelf in a lockable storage room for support staff. "/>
        <s v="The action has been put in place. The elevator maintenance records have been procured from the maintenance vendors and we have started filing it. &#10;Evidence in below drive&#10; &#10;https://drive.google.com/drive/folders/19ttTau6XXRx8cssgwcT4u6u9K9Un4cjW&#10; "/>
        <s v="A location map of each campus for fire extinguishers has been uploaded to the link below. The number of fire extinguishers and their expiration dates are also available.&#10; &#10; https://drive.google.com/drive/folders/19ttTau6XXRx8cssgwcT4u6u9K9Un4cjW"/>
        <s v="We asked visitors to write the number on their visitor ID card on the visitor list and &#10;to wear their visitor card around their necks so that they could enter the school. &#10;&#10;https://drive.google.com/drive/folders/1IvFi1raY5MH1tExEuZ_1CEsst2_SCBYb?usp=shari"/>
        <s v="A list of items noted in the Fire Equipment Inspection Results Report regarding improvements for three campus. Records as of February 2022.&#10;https://docs.google.com/spreadsheets/d/17XNJ--qCNxVBfMUyfD9MZxpzqPm3pzxp/edit?usp=sharing&amp;ouid=10356691785185908686"/>
        <s v="A meeting was held with nurses from all three campuses on 21 February and it was understood and agreed that the following improvements would be made; 1. To have a list of students with allergies as well as the expiry dates of EpiPens etc. 2. To add a corr"/>
        <s v="Any data that cannot be tracked within two working days is managed and alerted to in Weekly as linked below. However, an internal action will be taken to report tickets that cannot be resolved within two working days in the Daily Update to the Principal.&#10;"/>
        <s v="Process  improvement introduced. &#10;Mr Suman, the finance staff member with the highest number of tickets, became a full agent in February 2022, reducing the communication gap and allowing him to close tickets directly. This has led to a significant reducti"/>
        <s v="The Team has had an internal discussion with the Head of school - Principal as well as the Director of operations to discuss and decide the way forward. The said discussion and follow up process has been minuted and the same is shared here to: Evidence ad"/>
        <s v="Vendor Evaluation records have been approved and signed by CD. Status - Implemented.&#10; https://drive.google.com/file/d/1i9SsxpiZnqE4ih5TxdO3-etOdV-N-wQi/view?usp=sharing &#10; &#10;Orientation form signed by Coordinators and same is uploaded in the below link http"/>
        <s v="Needs &amp; Expectations of Interested Parties document now includes Alumni (former students). All staff will be trained on standards as well as documentation requirements so that nothing is missed out during implementation"/>
        <s v="SOP has been made. All documents / SOP’s will be available on common google drive so that it is centrally locatable, available &amp; accessible when needed"/>
        <s v="Summary List is made. Periodic Checks / Review / Audits will be conducted to ensure that this is being followed "/>
        <s v="There is a common drive created and this has been shared."/>
        <s v="The needs and expectations document has been updated to addthe same"/>
        <s v="Internal and external issues have been bifurcated"/>
        <s v="Feedback System is initiated for Admissions Function Post Campus Tour. It was being maintained but in a different format. Now it’s formalised. It will be taken for each &amp; every admissions registration. All counsellors have been instructed to follow the fe"/>
        <s v="A safety rubber mat has been placed near the electric panel. Auditee has now been trained and has understood the health &amp; safety requirements and will ensure compliance by regularly reviewing the same. Periodic Checks / Review / Audits will be conducted t"/>
        <s v="Analysis of the Trainings is now prepared. This will be done every month &amp; a report will be submitted to the Principal and Global Training In-charge . Periodic Reviews to be conducted to ensure that this is being followed "/>
        <s v="Daily Work Performa sheet is now maintained for secondary segment too. Auditee has now understood the requirement as per PM and has instructed all the teachers in her segment to follow the requirements of maintaining the daily work performa sheet . This w"/>
        <s v="Alumni have been added as an interested party in the document. Some of the needs identified are Alumni Database, Invitation for Career Guidance Talks, etc…Auditee has now understood the requirements and will ensure compliance by regularly reviewing &amp; upda"/>
        <s v="Summary List of Trainings is now prepared. This was inadvertently missed out by the auditee due to lack of understanding of the requirements. Periodic Checks / Review / Audits will be conducted to ensure that this is being followed "/>
        <s v="All process owners has documented risks identified in their function. This document will be reviewed periodically and changes will be made accordingly. This document will be reviewed periodically and changes will be made accordingly."/>
        <s v="Campus team has drive created and all required documents are uploaded. Henceforth this drive will be used in internal/external audits."/>
        <s v="We collect trade license from all the vendors which is issued by the regulatory authority with the approved activities mentioned on TL. Trade license is given by the regulatory body basis on their background check and quality and safety of the product whi"/>
        <s v="This is under discussion with the management as going forward we are adding new campuses this will be soon implement."/>
        <s v="Kindy find the attachment shared by the Principal in regards to PASS.&#10; &#10;Currently we have Zero cases of bullying in Dubai Campus. And PASS report does not analyse the potential bullies and we cannot modify the report as it comes from a registered external"/>
        <s v="For Capital expediture item purchase like computers, furniture  etc, a life cycle discussion is in place not in a very structured manner. Going forward we shall document  the same as part of the comparison process."/>
        <s v="Actions  has been put in place in relation to vendor survey.&#10;Data for vendor satisfaction attached for reference. https://drive.google.com/drive/folders/0AJDTMTEmtvc3Uk9PVA​"/>
        <s v="It has been decided by School Management  Team  to include Special Trainings for School Nurse as a part of Upgradation and skill development for nurse. The same will be considered in next years Annual Training Planning .&#10;(attach evidence email)"/>
        <s v="Students / Parents can raise ticket on help desk for all concerns and complaints related to bullying. The information has been been mailed to parents via handbook uploaded in myGIIS. Awareness to teachers &amp; staff have been made during the orientation sess"/>
        <s v="The  action as per the opportunity for Improvement ,  is put in place. The process  of maintaining minimum stocks of medicine has been started to follow in school. The evidence of stock list is attached for reference. &#10;Evidence- 2022 medicine stock list s"/>
        <s v="Discussions  regarding the Opportunity for improvement  has been done with the Management  and necessity and feasilbility of this   will be further looked  into during the budgeting session for next year as they are capital expenditures . Decision shall b"/>
        <s v="An additional extinguisher was installed at the stock room. Evidence attached ."/>
        <s v="Currently all the fire extinguishers have been installed as per Government Safety guidelines of Japan .As a part of the same a mandatory  a fire safety inspetion is done by the fire department in every room of school twice a year .Evidence of the report i"/>
        <s v="As per the confirmation received from campus AMC is in under process and they have planned to do it with fire mock drill. As per the attached corrective action report this ticket can be closed."/>
        <s v="Campus has updated risks associated with mock drill and attached is the revised HIRA SSPD. As per the shared evidence this ticket can be closed."/>
        <s v="This shall be part of the new Learning Management System which is in pipeline"/>
        <s v="Such Trainings are part of the Global Training schedule and will be conducted as and when suitable.. Ergonomics and Emotional intelligence training was conducted on 30th April for India campuses and attached the training feedback. As per the attached evid"/>
        <s v="CCTV with emotional intelligence has not been considered due to the complexity of monitoring and the budget grant for the same. The management has decided that it will not be able to take this OFI at present"/>
        <s v="Trainings on statistical tools have been imparted through Six sigma training to selected staff. More of such trainings are in pipeliene for process improvement"/>
        <s v="As per confirmation received from Admin they are in process to do AMC also they will take help from developer to close on priority. As per the shared inputs this ticket can be closed"/>
        <s v="Risk associated to fire drill has been updated in HIRA SSPD.  Periodically the mitigation plans will be reviewed and HIRA SSPD will be modified"/>
        <s v=" Admission process is automated. Hub spot software is used extensively. To perform analysis the data will be used from Hub spot. This shall be part of the new Learning Management System which is in pipeline"/>
        <s v="By getting trained on Six Sigma Green Belt teacher co-ordinator has successfully completed academic project. We will encourage staff to attend such trainings. Trainings on statistical tools have been imparted through Six sigma training to selected staff. "/>
        <s v="As per the confirmation received from Admin pressure test will be conducted as part of fire mock drill. as per the attached evidence this ticket can be closed."/>
        <s v="Campus has updated HIRA SSPD with risks associated with fire mock drill. as per the attached evidence this ticket can be closed."/>
        <s v="As per confirmation received AMC is in process and campus will soon conduct pressure test and will maintain its records. as per the confirmation received this ticket can be closed."/>
        <s v="Campus has listed down all possible risks associated to fire mock drill. as per attached HIRA SSPD this ticket can be closed"/>
        <s v="Regular trainings and support to the librarian for maintaining the e-books/digital library. The librarian was connected to the librarians from the other Campuses for knowledge sharing and training was imparted to her."/>
        <s v="E-corner has been set up in the library and students are given access to the e-books available in the digital library maintained by the school. The access is also given to students through Google classrooms(links of various sites with e-books are made ava"/>
        <s v="Regular maintenance of the mats have been put in place. Regular checks/verification to identify damages, if any"/>
        <s v="The school has tied up with a reputed doctor locally for such advice.  Register will be maintained for  recording such consultations with the doctor."/>
        <s v="Regular conduction of Fire Drill, Medical Emergency Drill, Electric Shock Prevention Drill,  Natural Disaster Management Drill (Earthquake, floods) as per schedule in the school calendar, along with the evidence/records."/>
        <s v="Staff Awards/Recognition at Global Level: The deserving staff members from the Campus are nominated under suitable categories for the prestigious Global School Awards(GSA) organized annually. We are proud that maximum awardees are selected from our Campus"/>
        <s v="Our Admissions Manager had received approval from principal and requested backend team to provide access to parents for limited period on limited fields to update their personal information.  This practice will be followed in planned intervals.&#10; &#10; "/>
        <s v="Please find attached Risk register created and maintained by Admission department. Most of the risk are covered under the main file of Risk register."/>
        <s v="We are planning to conduct ISO Awareness training in Aug 2022. PFA my mail communication for your reference."/>
        <s v="Please find attached Internal and External Issues. It is bifurcated in to external and Internal issues which consist of Technology, Market, performance of organization, Quality, Wellness etc.&#10; "/>
        <s v="Sharing the latest the latest two Mock drill report for comparison. . The Evacuation  time is within 3 mins and not exceeding that and there is a difference of seconds.&#10; "/>
        <s v="Next ISO awareness session is planned in Oct 2022&#10; &#10;Since when Risk assessment introduced or implemented it was conducted by each department and collated and formed one extensive Risk register. As mentioned earlier in one of the OFI/ observation now the d"/>
        <s v="Kindly find the attached scanned copy of the fire extinguisher details.&#10; &#10;Also they are working on maintaining an online list which will be shared with you soon. I will also forward the mail communication received from Operations Team."/>
        <s v="The risk register is being reviewed at the department level and also review date has been added"/>
        <s v="Next audit onwards we will convert all the physical document in to scanned copies and upload on drive."/>
        <s v="The review date has been added to the risk register"/>
        <s v="This would be a smart system to put in place for effective stop-gap management. Presently, we do not have a budget for the same, however, we can surely keep this in mind while preparing the next budget."/>
        <s v="The latest PV2 document isavailable and shall be maintained henceforth"/>
        <s v="Based on the management decision , this tracker shall be looked into once they get additional resource for Middle East.&#10;​&#10;This finding is being closed based on this decision"/>
        <s v="Henceforth the latest evidences shall be shown and added to the drive"/>
        <s v="HR maintains all documentation related to employees. In audit drive the latest document was not available otherwise HR has all updates documents available. Teachers handbook was missing during audit, now HR has started maintaining the same. &#10; &#10;Please find"/>
        <s v="Team is working on uploading handbook on MyGIIS. So that it is accessible to all.&#10; &#10;Currently they have uploaded Parent handbook.&#10; "/>
        <s v="This tracker has been put in place as per the attached evidence"/>
        <s v="The nurse is certified for CPR and First Aid. The campus has planned a training from the nurse in the month of January 2023. The schedule has been created and shared with the staff. All staff will be trained for basic awareness . Have schedule of CPR trai"/>
        <s v="The review date has been planned. The Leadership along with operations and quality co-ordinator to discuss on the HIRA document and make necessary plans annually. A plan shall be made for review and necessary actions taken shall be recorded. This document"/>
        <s v="This has been requested from the Finance Team and filed as evidence at the EC campus.Since the application is processed centrally at PG Campus, this communication for closing the long leave applications was not received by EC campus. The finance departmen"/>
        <s v="Mail communication has been sent to the parent. The parents were communicated through phone or other modes instead of myGIIS in certain cases since those need some personal assistance over call. Even if the communication happens through phone, there will "/>
        <s v="Posted a warning sign of “Do not Use”. Under Maintenance. Will call vendor to repair. Attach with photo for two playground. One of the chain break and rusty that cause the see saw faulty. See saw is faulty. Need to be repair. Behind BLK A playground see s"/>
        <s v="Surprise audit been done on 31.10.22 and found no major finding except rooftop ceiling has hole. Need to cover up as to prevent any rodent that can cause food poison to the food. Probability of raining and also been years the ceiling roof-top haven’t chan"/>
        <s v="For School safety and in Block A need to have CCTV installed as Admin Office is located. Additional CCTV install at along Block A classroom as previously no CCTV is there. With the 2 newly installation of CCTV, Block A is well guarded and covered from one"/>
        <s v="This has been captured in the risks and opportunity document under the Leadership. Colour coding of risks have also been added to the document. This was combined into other risks. Hence not considered separately. This will be looked into and revised annua"/>
        <s v="This has been captured in the risks and opportunity document under Academics.  This was combined into other risks. Hence not considered separately. This will be looked into and revised annually if necessary. This document will be kept for evidence and rev"/>
        <s v="Procurement of reference books for Languages is in progress. The librarian collected the needs from all language teachers, and has placed order for books of all subjects. While placing the orders for the library every year, necessary requirements will be "/>
        <s v="These columns have been included in the stationery inventory register. These were not included in the asset register since there was not much movement . The stationery register will have these included . The book shop inventory already has these tracking "/>
        <s v="As per IBPYP assessment policy neither grading nor percentage is used in evaluation and hence can’t be  considered for ASAS. This has been discussed with the management and will not be possible considering the difference in the curriculum. This will be co"/>
        <s v="Coordinating with school management for the disposal of the same. This has been discussed with the management and the librarian has made temporary arrangements till the time some solution has been decided upon. The central operations team have been inform"/>
        <s v="To discuss the suggestion in AEB for a final call. This will involve decisions at management level and hence will be discussed in the respective forums. This has been highlighted to the management. The new LMS and other new platforms can cover up this imp"/>
        <s v="The names of the HODs/CODs are being added along with Signature. Since the form had only the option of signature, the names were not written in the notebook moderation. The co-ordinators have been informed to write their names along with the signatures go"/>
        <m/>
        <s v="The operations department has arranged for training with service provider on 19th September 2022 basis availability of teachers and staff. Attached are the evidences with photos and the attendance sheet."/>
        <s v="The fire drill awareness video and the first aid locations were shared to all academic and non-academic staff. The attached evidence shall show up the same."/>
        <s v="A training was conducted by the Behavioural Counsellor to train Counsellors on Identifying Students with Learning Needs and Support during Admissions process. The session was recorded for the counsellors review as well as to incorporate this into the Trai"/>
        <s v="This has been communicated to parent (mother) via e-mail and got response from the parent on the same. Going further, all such communication shall be documented for evidence."/>
        <s v="The expired medication has been removed after getting approval from the parent. This shall be recorded and held for evidence"/>
        <s v="To check with central training team if the access to view TNI data after data entry is feasible. After each TNI data entry local HR will be requesting central team to share the backend details of all the TNI shared for the region. To regularly request cen"/>
        <s v="Got the forms authenticated by the transport coordinators and drivers with the assistance of vendor’s coordinators. Forms to be filed only after thorough checks and only after all the fields are completed and signed."/>
        <s v="In Noida campus, there is a wall on one side of the staircase and railing on the other side. It helps students while doing up and down from the stair case and protects them as well"/>
        <s v="Fire Extinguishers that are placed now are accessible"/>
        <s v="The plan has now been displayed in the campus canteen"/>
        <s v="CCTV's have been installed in Store Room &amp; in Basement for safety &amp; security purposes. Hence on the basis of the evidences submitted &amp; CAR, the audit finding can be closed"/>
        <s v="The flammable sanitizers are stored separately in a cupboard with a lock &amp; key. "/>
        <s v="The campus has made the Plan showing where all the Fire Extinguishers are installed for easy identification and traceability. And has displayed the same. Hence on the basis of the evidence submitted &amp; CAR, the audit finding can be closed."/>
        <s v="The assembly point is now marked in the evacuation plan and is clearly visible."/>
        <s v="Gymnasium / basement skating has already been cleaned, skating classes are going on daily basis"/>
        <s v="Fire Extinguisher at the Reception has been Wall Mounted. Refer to the picture attached as evidence. Hence the ticket can be closed."/>
        <s v="The policy has been printed in A3 form and is displayed in prominent visible places like just near the entrance door of the principal's cabin &amp; in reception"/>
        <s v="Risks &amp; Opportunities Analysis Document has been made by the Admissions Team. Hence based on the evidence, this ticket can be closed"/>
        <s v="Infirmary has started noting down date on the forms. It has been updated for all records with them. Evidence is attached. It will be followed henceforth too. Hence based on this response, this ticket can be closed."/>
        <s v="Updated student medical records annual/bi-annually) to be maintained with access control. This may help prevent incidents of incorrect help during medical emergencies due to a lack of information. E.g. specific assistance that a student may require"/>
        <s v="Campus HR Team has started maintaining this report from Aug'22. 4 employees who joined, their induction has been completed within 7 days of joining. See attached evidence as reference. Hence this audit finding/ticket can be closed."/>
        <s v="Auditee has updated actions taken on the actionable feedback points. Wherever it's appreciation and no action needs to be taken, it's mentioned specifically. Hence the audit finding can be closed."/>
        <s v="As per the reply received from the auditee, since the campus was closed for two years, hence previous years' reading history comparison history was not available. Auditee has given book reading history report from April'22 onwards till date that shows tot"/>
        <s v="The schedule of reviewing the policies have been prepared. The team will review as per plan. This will be shared to the HQ staff periodically after review"/>
        <s v="The grievance policy has been formulated"/>
        <s v="HR Department created the TN Survey for all employees in order to understand and analysed their training needs in order to provide with the right skill competency in performing their jobs. HR has created and issued Training Needs survey last January 6 to "/>
        <s v="Physical stock taking of all fixed assets has been done and the register has been updated"/>
        <s v="Document has been maintained on the list of fire extinguisher for each campus"/>
        <s v="Vendor evaluation is being prepared for all existing and new vendors (once they have a new vendor)"/>
        <s v="School Principal has updated the PTC form adding this point on profile updation and will circulate to parents during PTC (held twice in a year)"/>
        <s v="School Principal and the Fire &amp; Safety Committee have the updated process and this has been communicated to all staff"/>
        <s v="HR Department sent out the Training Feedback after a training is conducted by any department to understand and address the training gaps and to see how we can improve. HR Department ensure that Training Feedback is sent to respective Department if a train"/>
        <s v="Meetings with the feedback Manager has been set up on a fortnightly basis with the School Director to ensure the feedback analysis"/>
        <s v="At the review meeting this was discussed and since its a budgetary requirement work will commence upon budget approval. The repairs will commence on Corporate approval of Budget"/>
        <s v="The job roles and reporting manager  have been defined and the employee has been intimated of the same with a JD given"/>
        <s v="Admissions head has drawn up a step by step guideline for all admissions and this has been shared with all admission staff and Principal. Email attached as evidence"/>
        <s v="Previous Handbook was reviewed by Academic Team and finalized.This was shared with CD for approval. The Handbook to be uploaded with IT team's help onto mygiis by Campus Head.Once uploaded mail to be sent all parents that they can view the same. Handbook "/>
        <s v="CIP to be  formulated for all functions for last year and current year."/>
        <s v="Admission has created a drive and shared all medical record collected .The nurse has been given view access."/>
        <s v="Both documents have been reviewed and points  merged to reflect action plans"/>
        <s v="It has been decided to appoint a counsellor for the new session and this has been recorded in the review meeting.&#10;Sharing MOM with highlighted point as evidence."/>
        <s v="All roles has been communicated and session taken to furthur explain roles and responsibilites .MOM shared as evidence"/>
        <s v="The tracker has been updated and all data captured for Principal's observation."/>
        <s v="The marks for SIP not to reflect on Report Cards.These marks are for discussion purpose only. This has been clearly notified to all academic co-ordinators by the Principal"/>
        <s v="Campus has communicated with Helpdesk support related to Staff using the helpdesk as there was a miscommunication regarding its usage by staff. Now that clarity has been received all staff are aware to use the Helpdesk as and when needed for Student relat"/>
        <s v="The admission team is now following the admissions process as required.&#10;Sharing the sample student files with you as evidence."/>
        <s v="IT assets have been checked and recorded."/>
        <s v="Bus wise lists to be maintained.List shared as evidence. Vendor informed to display emergency niumbers in each bus."/>
        <s v="Pictures of updated stickers on Fire Extinguishers placed by the vendor and has been shared"/>
        <s v="Sharing the new AKINA licence for closure. The Licence has been renewed and updated"/>
        <s v="Water Tanks has been cleaned and report is attached for closure."/>
        <s v="Water cooler serviced and record attached as evidence"/>
        <s v="The elevator has been inspected and licence has been issued."/>
        <s v="Electric rooms cleared evidence shared ."/>
        <s v="The order placed was received and FE installed. PFA the photo evidence for closure."/>
        <s v="New plans made and displayed .Shared as evidence"/>
        <s v="The Bricks have been removed Sharing pics as evidence."/>
        <s v="A cleaning schedule has been initiated for all toilets."/>
        <s v="Principal has had a meeting with GMP COD and Admissions team to strategize on increasing the numbers"/>
        <s v="Principal is tracking all exit interviews and records the same as per the evidence attached"/>
        <s v=" Existing policy to be reviewed and communicated to all: Review completed and circulated. Enclosed as evidence."/>
        <s v="Academics has closed the loop in the process flow."/>
        <s v="Admission has sent out mail to team to henceforth get docs translated in English from Home country. PFA mail for evidence."/>
        <s v="Admission team has sent out mail to parents to update their profile on myGIIS. Evidence attached."/>
        <s v="List to shared with librarian and sent mail shared as evidence"/>
        <s v="The HR has created a tracker and this will be maintained in future"/>
        <s v="Driver eyesight checked and confirmed by school nurse as well as vendor has ordered uniforms  which will be enforced in January when term starts."/>
        <s v="Bus Drivers and Housekeeping staff have been given training"/>
        <s v="Ops team has got the Corporate template. This has been shared with all.Mail evidence attached."/>
        <s v="The Fire Hose has been repaired and sharing the before and after pics.&#10; "/>
        <s v="OWIS will be using department development plans to address the issue. Departmental plans have not been used in the past. Annual development of departmental plans informed by the whole school SDP. "/>
        <s v="To remove container containing disinfectant liquid. The container looked like a water refill dispenser. To remove the container and placed in the nurses room under supervision. Container to be kept an under supervision of school nurse."/>
        <s v="Added in the orientation slides the following information:&#10;1.  Personal Data Protection Policy/Data Protection Policy&#10;2. Health and Safety procedures – to include procedure on how to handle minor and major injury. Immediate addition of the recommended inf"/>
        <s v="Review and revised the current training tracker.. Training tracker is enhanced reflecting internal and external trainings attended by members of staff. Frequent review and update of the procedures (if any)"/>
        <s v="Pending 2022-2023 Training Plan – training plan will be finalised in the month of November 2022. Pending 2022-2023 Training Plan – training plan will be finalised in the month of November 2022  "/>
        <s v="Asset inventory was shared in folder. Changeover of IT staff. Have included in shared drive. Asset list to be shared with line manager"/>
        <s v="We will develop this policy during our process review sessions in 2023. "/>
        <s v="Annual updating of the processes of the school. Changes in leadership and strategic vision of OWIS. The review and update  of processes will begin in January 2022 and will be completed by March 2022. Inset days will be used to complete this process. Annua"/>
        <s v="To include lightning warning system as part of the safety. Was never part of the Emergency Response Plan. Have updated the to include. All related safety equipment to be included in ERP"/>
        <s v="License has been procured from the department and attached as evidence. To include Tracker for certification that requires re-applying. Follow up from government agencies was not received. To include into tracker and shared with dept. "/>
        <s v="Fire drilled already conducted and attached evidence for the same.&#10;To conduct fire drill at month end of August. End of academic year and post covid. To be conducted by month end of August after the briefing for teachers and staff. Fire Drills are conduct"/>
        <s v="To conduct first-aid awareness for all staff. School Nurses to conduct first -aid awareness to all staff in OWIS. Awareness program to be included in induction program"/>
        <s v="The petty cash has been analysed for trends"/>
        <s v="Business risk analysis has been updated to include competition and recruitment of child offenders. These are now part of the recruitment policy of Harrods. This will be ensured in the future"/>
        <s v="HR department set up the recruitment timeline for the yearly recruitment plan. HR department provide a recruitment timeline for yearly recruitment plan to measure recruitment efficiency. HR to ensure that a timeline is given for every yearly recruitment p"/>
        <s v="Annual updating of the processes of the school.  Has not been updated to be in line with ISO . The review and update  of processes will begin in January 2022 and will be completed by March 2022. Inset days will be used to complete this process. Annual pro"/>
        <s v="No corrective action will be taken as we are bound by the curricular requirements of the IB Primary Years Program. The school has discussed the same and since its will not be possible to implement this OFI, this finding has been closed based on the decisi"/>
        <s v="We currently have two yearly surveys for staff to provide feedback. We also have a clearly articulated process for internal feedback. This process is shared with staff at induction.  Continue to maintain the process that is in place. "/>
        <s v="No action will be taken regarding this OFI as we are unable to modify the space used at Suntec. As per our contract with Suntec, no changes can be made to any of the environments that we used. Based on the decision taken by management, the fining has been"/>
        <s v="Edited vendor list against criteria of scope of work. Vendor list not arranged to service provided. Vendor list to be maintained again service provided with at lest 3 vendor per scope. To be updated by operations and procurement."/>
        <s v="Building stability  check done by Land owner every 5 years. But was not included in evidence. Building checks done, will engage contractors for check on lightning arrestor and earth pits. To be included as part of facilities yearly checks"/>
        <s v="Purchased plug covers and cover low and exposed wall socket. To plug and cover open wall socket. To be part of facilities checklist  and class teachers to ensure covers are in place"/>
        <s v="To work with GIIS to standardize checklist with FSSC standard. To standardize checklist with FSSC standard. To work with GIIS closely"/>
        <s v="The requirement is based on the building and load of the existing structure and not based on occupancy, hence the existing approval from&#10;SCDF is sufficient "/>
        <s v="&quot;Training session regarding the PDCA aspects, my GIIS policies, addressing risks and opportunities and ISO standards given to PYP coordinator.&#10;Evidence of files attached in related files. Advance training of requirements as per ISO requirements as well as"/>
        <s v="All documentary evidence is managed by PYP coordinator and are accessible to all PYP teachers. PYP coordinator is the manager along with principal to manage the documentary evidence. Coordinator to have complete understanding and control of all documentar"/>
        <s v=" Process of documenting substitute records of GMP classes in place.Follow the process of documenting substitute records for absent teachers so that a tracking system will be readily available. "/>
        <s v="First Aid Training given to teachers by school nurses. Proper plan to conduct scheduled annual first aid training to all teachers. Nurses and Operations department to plan all training in advance so that all can avoid missing the same."/>
        <s v="Policy regarding collecting the medical information was put in place and new parents have been requested to do upload the medical form through google form. All new parents have started the process. The records are received by school nurses .The policies h"/>
        <s v="Training needs are identified, and training conducted for all ECA/ CCA teachers. To include annual training / re-fresher training for ECA/ CCA teachers along with regular teachers for emergency response. ECA CCA external teachers to be identified as stude"/>
        <s v="Training needs identified and training of emergency response conducted for all substitute teachers. To make annual plan for training of emergency response conducted for all substitute teachers. Make a list of substitute teachers and share to operations de"/>
        <s v="The process of recording the washroom cleaning was put in place. All cleaners of all campuses were given orientation for starting the process."/>
        <s v="Management decisions to complete the asset stock taking by the end of the year during school holidays as it is time consuming. Management decisions to schedule asset stock taking during school holiday time. Plan and schedule asset stock taking well ahead."/>
        <s v="OH and S induction for new joiner once completed was documented in the  HR induction checklist format . The standardized format was put in action for all HR induction from April 2023.The same format will be followed for all campus new joiner, HR induction"/>
        <s v="The process of documenting the induction conducted by coordinators was completed by HR.  HR has started documenting l induction details in the employee file of all campuses."/>
        <s v="A job description and key result area for the Business Development function have now been drafted by HR and made available to Tanushree, Fayaz Khan's reporting manager. As a result, HR has checked that JD's &amp; KRA's are available for all positions listed o"/>
        <s v="All new joiners, in addition to completion of the standard HR induction have also completed their induction modules on Teamie &amp; general health and safety awareness module in the LMS. This requirement has now been added to the HR SOP and hence will be foll"/>
        <s v="PSAT Report for Oct’22 to March’23 has been analysed and actionable points have been identified for improvement. PSAT 2 Report going forward will be checked and updated in Tracking Spreadsheet as and when it’s received. All Survey Reports received once in"/>
        <s v="There is a checklist that the security guards have instructed to check the bus drivers upon arrival on campus in the morning to ensure they are not drunk and are able to drive. Admin Manager receives daily updates on compliance and the Principal's office "/>
        <s v="Signage is displayed appropriately on the wall. In order to protect the pre-primary playground, the principal has requested academic coordinators to inform the sports teachers that the children should not be allowed to play in the area. It will also be mo"/>
        <s v="In the campus, all cameras are now operational. An annual inspection and report will be provided by the CCTV vendor to ensure that all cameras are working and any that aren't can be repaired immediately.. A total of 6 extra CCTV cameras are now on standby"/>
        <s v="A label has been attached to the First Aid box. A label is on every First Aid Box on campus so that they are readily identifiable. We will ensure that any new first aid box is clearly identifiable whenever it is purchased"/>
        <s v="Throughout the campus, including the infirmary, there is now a list of trained first aiders. Approximately once every six months, the list will be reviewed and updated to ensure only campus staff members are included in the list. Standards awareness train"/>
        <s v="Members of the Internal Rescue Team (IRT) are now displayed at all prominent spots on campus. A six-month review and update of the list will be conducted so that only campus staff members are listed on the list. The annual safety audits will also cover th"/>
        <s v="Transportation Incharge Raju Bharati has trained bus attendants on emergency door opening, fire extinguisher operation, etc.. The trainings are now included in the annual training plan and will be followed as planned from now on. Bus attendants should be "/>
        <s v="A list of all fire fighters trained at the campus is now displayed at all major locations. In the event of new training taking place and new personnel being trained for fire fighting, the list will be immediately updated. When safety audits are conducted "/>
        <s v="First Aid Boxes &amp; Fire Extinguishers are all placed at visible &amp; accessible locations in all of the buses. Keeping first aid box &amp; fire extinguishers in easy to access place is now part of daily checklist. This will ensure their compliance. Whenever train"/>
        <s v="The agreement of CCD with GIIS Noida Campus is now made &amp; a copy is available with the campus. Campus Admin has informed Noida HO central contracting team to ensure that all vendor agreements are in place before they come to campus for operations. Hencefo"/>
        <s v="Quiz has been conducted for all the participants via Google Forms &amp; participants’ responses have been recorded. All trainings will have a quiz (evaluation) after completion of the program so as to gauge it’s effectiveness/understanding on the participants"/>
        <s v="All old resigned &amp; staff who left the organisation, their records have been removed from the spreadsheet report. Staff utilization data report will be reviewed monthly and updated with newly joined staff and those who resigned or have left. This requireme"/>
        <s v="The Risks and Opportunities register has been updated to include the opportunity of IBDP curriculum. Any changes to the risks and opportunities of East Coast campus will be documented in the risks and opportunities document. Henceforth, such curriculum in"/>
        <s v="The Risks and Opportunities register has been updated to include the risk of launching the Yarrow Park as a community connect initiative. Any changes to the risks and opportunities of East Coast campus will be documented in the risks and opportunities doc"/>
        <s v="Post the audit findings, this has been corrected and included as part of the contract. All relief teachers will be requested to read through and sign on the Occupational health and safety policy of GIIS. This will be mandated across for all relief teacher"/>
        <s v="The Approved Vendor List of 2022 has been updated . The current vendor list shall be maintained by the Operations Executive at East Coast campus. The Operations Executive shall update and maintain the new version of documents once received from HQ"/>
        <s v="The CCTV and the Fire Extinguisher details with description, specifications and locations has now been updated. This file shall be reviewed on a quarterly basis and updated regularly when there is a change. All the documents and trackers maintained by the"/>
        <s v="The Operations is maintaining a tracker for all the annual maintenance and servicing contracts/activities. This tracker includes all contracts and service activities related to East Coast Campus. This tracker will be updated for any changes in the activit"/>
        <s v="The Water Tank cleaning report has been documented. The Water Tank Cleaning activity is a yearly activity at the campus. Post the cleaning, there is a certification from PUB. Both the servicing and the certification has been received for the year 2022. Th"/>
        <s v="The Updated Certificate has been displayed at the canteen. The Current certification from Singapore Food Agency has been displayed at the canteen. There is QR code also available for checking the same. The certificate is now valid till 10th July 2023. Hen"/>
        <s v="All the service reports of East Coast campus is now documented and filed. Available with the operations executive. The Operations Executive will start filing and documenting all the service reports of the campus on regular basis. The campus will start doc"/>
        <s v="The follow-ups required for any issues will be noted in the School Bus Safety Assessment . The record of follow-up marked in the safety assessment checklist.Regular safety assessments will be followed in future for 100% compliance"/>
        <s v="The Fire Extinguisher in Bus E16 has been replaced . The vendor has been notified on this lapse and advised to be proactive to check and replace the fire extinguishers in all buses. The bus drivers have been trained by the vendor to proactively replace th"/>
        <s v="Both the fire extinguisher and first aid kit have been replaced. The vendors have been informed to check the buses proactively and change the fire extinguisher and first aid kits. The vendor has informed all the drivers to proactively change the fire exti"/>
        <s v="The Proxy department shared the drive link with all the academic staff at East Coast Campus. There was a mail sent to all academic staff by the Proxy Team with the drive details. The drive will be used for all Proxy related updates for the whole academic "/>
        <s v="All the class teachers were immediately informed by the co-ordinators in the weekly meeting to maintain the daily work performa on regular basis . There was a mail sent to all the teachers with the co-ordinators in loop that this will be a mandatory docum"/>
        <s v="A Teacher Observation planner has been prepared for the Principal and all the co-ordinators . All the observations planned for the current academic year will be updated on a monthly basis to this planner. The tracker will be maintained to monitor all clas"/>
        <s v="The HOD Moderation Report has been rectified and the process has been redefined. The HOD Moderation Report for the HOD checking and correcting notebooks will be done by the coordinator. Henceforth, it will be made sure that the maker and checker are two d"/>
        <s v="The expiry dates of raw materials and packed food like sandwiches are checked and documented in our monthly reports. These checks are being conducted on regular basis and recorded for evidence. The checks for packed foods will be part of the checking proc"/>
        <s v="Counsellors will arrange for both Coordinators and Nurse to be present for discussions with parents regarding the medical conditions of the student. A follow up email will also be sent to both the academic team and school nurse to document the medical con"/>
        <s v="This is not mandatory in Singapore as checks are carried out time to time by NEA. The range of food items is considerable and taste is very personal opinion. However, feedback is taken from staff/students especially in the Canteen Committee Meeting. The f"/>
        <s v="The academic induction module includes aspects of safety at the campus and introduction to the “Fire and Safety manual”. Fire and safety induction is now added as part of the initial induction process of all teachers. The details of the fire evacuation an"/>
        <s v="The list of trained fire fighters, fire wardens and trained first aiders has been circulated with all the staff . MARCOM department has been directly to push these details through DSS. Scheduled mails are planned to be sent before the planned fire drills "/>
        <s v="Mail has been circulated and document on ERP uploaded on myGIIS. A briefing was conducted on 30th Mar to all stake holders.All staff (Academic &amp; Non Academic) briefed on 30th Mar.Scheduled mails to be sent before the planned Fire Drills. MARCOM department"/>
        <s v="The stock register is updated in the bookshop for books and uniforms. However, for all other items, this is capitalised on our Financial System, ACCPAC. As a process for tagging asset capture, this is being implemented in the new LMS. There are regular ch"/>
        <s v="The action plans on the outcomes of staff survey has been recorded and discussed with HR head. Based on the action plans, discussions, trainings and activities have been planned and executed as per plan. There will be more engagement activities planned wi"/>
        <s v="Old Dettol bottle is replaced. Dettol bottle was disposed as per policy. Campus nurse was strictly instructed to dispose all expired medicines including Dettol bottle using the hospital which we have tie-up. Fortnight checks will be performed to ensure ex"/>
        <s v="The repair work is done and handles are repaired. Regular maintenance as per SOP/schedule must be done without any excuse or delays for all buses"/>
        <s v="Wheelchair was ordered however it was not received. GIIS Balewadi has tie up with Jupitar hospital. In case of emergency, ambulance with stretcher is also provided by hospital on call. Wheelchair was procured"/>
        <s v="Extra fire extinguisher is placed in library. A review will be conducted quarterly to see if any blind spots exist and accordingly action will be taken to mitigate the risk"/>
        <s v="SO Awareness  session for campus is conducted on 22nd june'23. Each quarter the session will be conducted for all staff. Regular interactions and awareness session with entire team will result in understanding &amp; teamwork"/>
        <s v="The upcoming training session is on July 4 2023. Trainings are planned to be conducted twice in a year. Training will be conducted twice in a year and also whenever requested by leadership team."/>
        <s v="All staff health records are updated. All Staff Health records will be updated at regular intervals."/>
        <s v="Location of first aid was changed to increase the increase the visibility. Hence forth the first aid box will be placed in open area. First aid box will be placed at suitable location"/>
        <s v="Grievance Management SOP was available with all the details including committee member's name. Missed to showcase during the Audit.  "/>
        <s v="Feedback is taken from the prospective parents visiting the campus. But the record was not saved in the audit records, so could not show during the audit. And missed to showcase the record. Feedback is taken from the prospective parents visiting the campu"/>
        <s v="Date of Joining data was added in other reports. Henceforth will add it in the withdrawal report for better analysis. Date of joining tab is added in the withdrawal report. In future data will be added in withdrawal report for better analysis. "/>
        <s v="Signature taken from the seniors. In future the signatures will be maintained and recorded. In future the signatures will be taken immediately after the induction on the induction form."/>
        <s v="Documentation process of HIRA records for each campus and consolidation of the same. Maintain a consolidated campus wise HIRA document for all campuses of GIIS TOKYO with periodical updation. Training of operation department personnel to recording and mai"/>
        <s v="We shall explore the possibility of commercial &amp; actual business project in CAS for the upcoming academic year. Discuss with companies in the industry and DP Coordinators for having a long-term commercial project possibility for IB Students projects. Make"/>
        <s v="For intruder entry we have trained all our staff how to respond and have kept equipment near the gate to control the situation. Operations team have planned meetings with Aomori university for optimizing the shared school facility and property. Japan bein"/>
        <s v="The USPs are identified and the same is highlighted by  admission and marketing  - during marketing and promotional activities of school as well as broadcasted through various channels.&#10;USP-  &#10;*Only school in Tokyo offering 2 curricula &#10;*  Best value scho"/>
        <s v="The school leadership has discussed the same and have decided to consider the project for future years. However, the process of assent management for each campus is carried out on a regular basis and will continue to follow the same. Will be discussed wit"/>
      </sharedItems>
    </cacheField>
    <cacheField name="Status" numFmtId="0">
      <sharedItems>
        <s v="Closed"/>
        <s v="Open"/>
      </sharedItems>
    </cacheField>
    <cacheField name="Ageing (from Report Date)" numFmtId="1">
      <sharedItems containsSemiMixedTypes="0" containsString="0" containsNumber="1" containsInteger="1">
        <n v="350.0"/>
        <n v="198.0"/>
        <n v="90.0"/>
        <n v="106.0"/>
        <n v="129.0"/>
        <n v="86.0"/>
        <n v="113.0"/>
        <n v="330.0"/>
        <n v="190.0"/>
        <n v="93.0"/>
        <n v="65.0"/>
        <n v="103.0"/>
        <n v="37.0"/>
        <n v="109.0"/>
        <n v="374.0"/>
        <n v="35.0"/>
        <n v="42.0"/>
        <n v="280.0"/>
        <n v="317.0"/>
        <n v="408.0"/>
        <n v="315.0"/>
        <n v="289.0"/>
        <n v="263.0"/>
        <n v="236.0"/>
        <n v="272.0"/>
        <n v="155.0"/>
        <n v="231.0"/>
        <n v="227.0"/>
        <n v="237.0"/>
        <n v="224.0"/>
        <n v="248.0"/>
        <n v="256.0"/>
        <n v="255.0"/>
        <n v="253.0"/>
        <n v="360.0"/>
        <n v="308.0"/>
        <n v="267.0"/>
        <n v="325.0"/>
        <n v="332.0"/>
        <n v="294.0"/>
        <n v="233.0"/>
        <n v="232.0"/>
        <n v="293.0"/>
        <n v="378.0"/>
        <n v="345.0"/>
        <n v="310.0"/>
        <n v="346.0"/>
        <n v="55.0"/>
        <n v="379.0"/>
        <n v="292.0"/>
        <n v="309.0"/>
        <n v="262.0"/>
        <n v="512.0"/>
        <n v="283.0"/>
        <n v="281.0"/>
        <n v="341.0"/>
        <n v="252.0"/>
        <n v="261.0"/>
        <n v="282.0"/>
        <n v="340.0"/>
        <n v="286.0"/>
        <n v="373.0"/>
        <n v="407.0"/>
        <n v="322.0"/>
        <n v="187.0"/>
        <n v="104.0"/>
        <n v="124.0"/>
        <n v="180.0"/>
        <n v="320.0"/>
        <n v="83.0"/>
        <n v="173.0"/>
        <n v="92.0"/>
        <n v="69.0"/>
        <n v="80.0"/>
        <n v="78.0"/>
        <n v="193.0"/>
        <n v="150.0"/>
        <n v="91.0"/>
        <n v="285.0"/>
        <n v="210.0"/>
        <n v="186.0"/>
        <n v="189.0"/>
        <n v="208.0"/>
        <n v="319.0"/>
        <n v="284.0"/>
        <n v="188.0"/>
        <n v="158.0"/>
        <n v="111.0"/>
        <n v="206.0"/>
        <n v="195.0"/>
        <n v="306.0"/>
        <n v="159.0"/>
        <n v="125.0"/>
        <n v="203.0"/>
        <n v="202.0"/>
        <n v="181.0"/>
        <n v="194.0"/>
        <n v="192.0"/>
        <n v="64.0"/>
        <n v="217.0"/>
        <n v="209.0"/>
        <n v="216.0"/>
        <n v="199.0"/>
        <n v="197.0"/>
        <n v="228.0"/>
        <n v="265.0"/>
        <n v="200.0"/>
        <n v="270.0"/>
        <n v="223.0"/>
        <n v="276.0"/>
        <n v="321.0"/>
        <n v="87.0"/>
        <n v="107.0"/>
        <n v="84.0"/>
        <n v="94.0"/>
        <n v="82.0"/>
        <n v="49.0"/>
        <n v="24.0"/>
        <n v="139.0"/>
        <n v="170.0"/>
        <n v="369.0"/>
        <n v="29.0"/>
        <n v="41.0"/>
        <n v="140.0"/>
        <n v="101.0"/>
        <n v="40.0"/>
        <n v="26.0"/>
        <n v="22.0"/>
        <n v="167.0"/>
        <n v="77.0"/>
        <n v="32.0"/>
        <n v="43.0"/>
        <n v="368.0"/>
        <n v="23.0"/>
        <n v="245.0"/>
        <n v="28.0"/>
        <n v="154.0"/>
        <n v="278.0"/>
        <n v="166.0"/>
        <n v="121.0"/>
        <n v="133.0"/>
        <n v="63.0"/>
        <n v="61.0"/>
        <n v="120.0"/>
        <n v="102.0"/>
        <n v="143.0"/>
        <n v="132.0"/>
        <n v="153.0"/>
        <n v="79.0"/>
        <n v="99.0"/>
        <n v="70.0"/>
        <n v="67.0"/>
        <n v="88.0"/>
        <n v="66.0"/>
        <n v="151.0"/>
        <n v="95.0"/>
        <n v="68.0"/>
        <n v="182.0"/>
        <n v="108.0"/>
        <n v="220.0"/>
        <n v="74.0"/>
        <n v="118.0"/>
        <n v="117.0"/>
        <n v="114.0"/>
        <n v="59.0"/>
        <n v="57.0"/>
        <n v="62.0"/>
        <n v="76.0"/>
        <n v="48.0"/>
        <n v="47.0"/>
        <n v="146.0"/>
        <n v="112.0"/>
        <n v="44.0"/>
        <n v="148.0"/>
        <n v="38.0"/>
        <n v="100.0"/>
        <n v="58.0"/>
        <n v="238.0"/>
        <n v="235.0"/>
        <n v="89.0"/>
        <n v="60.0"/>
        <n v="205.0"/>
        <n v="191.0"/>
        <n v="19.0"/>
        <n v="30.0"/>
        <n v="50.0"/>
        <n v="71.0"/>
        <n v="20.0"/>
        <n v="34.0"/>
        <n v="56.0"/>
        <n v="18.0"/>
        <n v="119.0"/>
        <n v="25.0"/>
        <n v="52.0"/>
        <n v="126.0"/>
        <n v="134.0"/>
        <n v="122.0"/>
        <n v="123.0"/>
        <n v="98.0"/>
        <n v="36.0"/>
        <n v="21.0"/>
        <n v="6.0"/>
        <n v="14.0"/>
        <n v="218.0"/>
        <n v="212.0"/>
        <n v="39.0"/>
        <n v="229.0"/>
        <n v="144.0"/>
        <n v="51.0"/>
        <n v="46.0"/>
        <n v="72.0"/>
        <n v="127.0"/>
        <n v="1.0"/>
        <n v="9.0"/>
        <n v="5.0"/>
        <n v="3.0"/>
        <n v="16.0"/>
        <n v="10.0"/>
        <n v="11.0"/>
        <n v="135.0"/>
        <n v="137.0"/>
        <n v="162.0"/>
        <n v="136.0"/>
        <n v="75.0"/>
        <n v="406.0"/>
        <n v="31.0"/>
        <n v="175.0"/>
        <n v="8.0"/>
        <n v="2.0"/>
        <n v="298.0"/>
        <n v="392.0"/>
        <n v="4.0"/>
        <n v="362.0"/>
        <n v="268.0"/>
        <n v="215.0"/>
        <n v="7.0"/>
        <n v="53.0"/>
        <n v="17.0"/>
        <n v="160.0"/>
        <n v="152.0"/>
        <n v="145.0"/>
        <n v="97.0"/>
      </sharedItems>
    </cacheField>
    <cacheField name="Deviation (against target closure date)">
      <sharedItems containsMixedTypes="1" containsNumber="1" containsInteger="1">
        <n v="290.0"/>
        <n v="138.0"/>
        <n v="30.0"/>
        <n v="46.0"/>
        <n v="69.0"/>
        <n v="26.0"/>
        <n v="53.0"/>
        <n v="270.0"/>
        <n v="130.0"/>
        <n v="33.0"/>
        <n v="5.0"/>
        <n v="43.0"/>
        <n v="-23.0"/>
        <n v="49.0"/>
        <n v="314.0"/>
        <n v="-25.0"/>
        <n v="-18.0"/>
        <n v="220.0"/>
        <n v="257.0"/>
        <n v="348.0"/>
        <n v="255.0"/>
        <n v="229.0"/>
        <n v="203.0"/>
        <n v="176.0"/>
        <n v="212.0"/>
        <n v="95.0"/>
        <n v="171.0"/>
        <n v="167.0"/>
        <n v="177.0"/>
        <n v="164.0"/>
        <n v="188.0"/>
        <n v="196.0"/>
        <n v="195.0"/>
        <n v="193.0"/>
        <n v="300.0"/>
        <n v="248.0"/>
        <n v="207.0"/>
        <n v="-33.0"/>
        <n v="-26.0"/>
        <n v="234.0"/>
        <n v="173.0"/>
        <n v="172.0"/>
        <n v="233.0"/>
        <n v="21.0"/>
        <n v="-12.0"/>
        <n v="250.0"/>
        <n v="-11.0"/>
        <n v="-5.0"/>
        <n v="22.0"/>
        <n v="232.0"/>
        <n v="249.0"/>
        <n v="202.0"/>
        <n v="139.0"/>
        <n v="223.0"/>
        <n v="1.0"/>
        <n v="221.0"/>
        <n v="-32.0"/>
        <n v="192.0"/>
        <n v="201.0"/>
        <n v="222.0"/>
        <n v="226.0"/>
        <n v="35.0"/>
        <n v="262.0"/>
        <n v="127.0"/>
        <n v="44.0"/>
        <n v="64.0"/>
        <n v="120.0"/>
        <n v="31.0"/>
        <n v="23.0"/>
        <n v="113.0"/>
        <n v="32.0"/>
        <n v="9.0"/>
        <n v="20.0"/>
        <n v="18.0"/>
        <n v="133.0"/>
        <n v="90.0"/>
        <n v="-4.0"/>
        <n v="150.0"/>
        <n v="126.0"/>
        <n v="129.0"/>
        <n v="148.0"/>
        <n v="128.0"/>
        <n v="98.0"/>
        <n v="51.0"/>
        <n v="146.0"/>
        <n v="135.0"/>
        <n v="17.0"/>
        <n v="99.0"/>
        <n v="65.0"/>
        <n v="143.0"/>
        <n v="142.0"/>
        <n v="121.0"/>
        <n v="134.0"/>
        <n v="132.0"/>
        <n v="4.0"/>
        <n v="157.0"/>
        <n v="149.0"/>
        <n v="156.0"/>
        <n v="137.0"/>
        <n v="168.0"/>
        <n v="205.0"/>
        <n v="140.0"/>
        <n v="210.0"/>
        <n v="163.0"/>
        <n v="216.0"/>
        <n v="27.0"/>
        <n v="47.0"/>
        <n v="24.0"/>
        <n v="34.0"/>
        <n v="-36.0"/>
        <n v="6.0"/>
        <n v="37.0"/>
        <n v="236.0"/>
        <n v="-31.0"/>
        <n v="-19.0"/>
        <n v="7.0"/>
        <n v="-20.0"/>
        <n v="-34.0"/>
        <n v="-38.0"/>
        <n v="-28.0"/>
        <n v="-17.0"/>
        <n v="-37.0"/>
        <n v="162.0"/>
        <n v="3.0"/>
        <n v="42.0"/>
        <n v="83.0"/>
        <n v="-41.0"/>
        <n v="-76.0"/>
        <n v="-143.0"/>
        <n v="19.0"/>
        <n v="-131.0"/>
        <n v="10.0"/>
        <n v="-15.0"/>
        <n v="-89.0"/>
        <n v="8.0"/>
        <n v="-141.0"/>
        <n v="-132.0"/>
        <n v="14.0"/>
        <n v="28.0"/>
        <n v="58.0"/>
        <n v="57.0"/>
        <n v="54.0"/>
        <n v="-1.0"/>
        <n v="-3.0"/>
        <n v="2.0"/>
        <n v="16.0"/>
        <n v="-13.0"/>
        <n v="86.0"/>
        <n v="-119.0"/>
        <n v="-135.0"/>
        <n v="-65.0"/>
        <n v="-71.0"/>
        <n v="63.0"/>
        <n v="-47.0"/>
        <n v="-16.0"/>
        <n v="-43.0"/>
        <n v="-8.0"/>
        <n v="154.0"/>
        <n v="185.0"/>
        <n v="144.0"/>
        <n v="39.0"/>
        <n v="175.0"/>
        <n v="29.0"/>
        <n v="82.0"/>
        <n v="174.0"/>
        <n v="160.0"/>
        <e v="#VALUE!"/>
        <n v="0.0"/>
        <n v="-2.0"/>
        <n v="-51.0"/>
        <n v="79.0"/>
        <n v="387.0"/>
        <n v="66.0"/>
        <n v="59.0"/>
        <n v="13.0"/>
        <n v="-42.0"/>
        <n v="-39.0"/>
        <n v="-40.0"/>
        <n v="-24.0"/>
        <n v="-54.0"/>
        <n v="-46.0"/>
        <n v="158.0"/>
        <n v="152.0"/>
        <n v="91.0"/>
        <n v="-21.0"/>
        <n v="60.0"/>
        <n v="169.0"/>
        <n v="84.0"/>
        <n v="-10.0"/>
        <n v="-9.0"/>
        <n v="11.0"/>
        <n v="-14.0"/>
        <n v="12.0"/>
        <n v="-22.0"/>
        <n v="67.0"/>
        <n v="80.0"/>
        <n v="40.0"/>
        <n v="-59.0"/>
        <n v="-55.0"/>
        <n v="-57.0"/>
        <n v="-44.0"/>
        <n v="-50.0"/>
        <n v="-49.0"/>
        <n v="75.0"/>
        <n v="77.0"/>
        <n v="41.0"/>
        <n v="74.0"/>
        <n v="62.0"/>
        <n v="102.0"/>
        <n v="76.0"/>
        <n v="15.0"/>
        <n v="-29.0"/>
        <n v="115.0"/>
        <n v="-52.0"/>
        <n v="-58.0"/>
        <n v="238.0"/>
        <n v="-56.0"/>
        <n v="72.0"/>
        <n v="73.0"/>
        <n v="208.0"/>
        <n v="155.0"/>
        <n v="-35.0"/>
        <n v="-53.0"/>
        <n v="-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Ageing" cacheId="0" dataCaption="" compact="0" compactData="0">
  <location ref="A3:D20" firstHeaderRow="0" firstDataRow="1" firstDataCol="1" rowPageCount="1" colPageCount="1"/>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axis="axisPage" compact="0" numFmtId="164" outline="0" multipleItemSelectionAllowed="1" showAll="0">
      <items>
        <item x="0"/>
        <item x="1"/>
        <item x="2"/>
        <item t="default"/>
      </items>
    </pivotField>
    <pivotField name="GEO'" compact="0" numFmtId="164" outline="0" multipleItemSelectionAllowed="1" showAll="0">
      <items>
        <item x="0"/>
        <item x="1"/>
        <item x="2"/>
        <item x="3"/>
        <item x="4"/>
        <item x="5"/>
        <item x="6"/>
        <item t="default"/>
      </items>
    </pivotField>
    <pivotField name="Campu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udit Finding Categorisation (Observations/NC/OFI)" compact="0" outline="0" multipleItemSelectionAllowed="1" showAll="0">
      <items>
        <item x="0"/>
        <item x="1"/>
        <item x="2"/>
        <item x="3"/>
        <item t="default"/>
      </items>
    </pivotField>
    <pivotField name="ISO Standard" compact="0" numFmtId="1" outline="0" multipleItemSelectionAllowed="1" showAll="0">
      <items>
        <item x="0"/>
        <item x="1"/>
        <item x="2"/>
        <item t="default"/>
      </items>
    </pivotField>
    <pivotField name="ISO Claus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axis="axisCol" dataField="1" compact="0" outline="0" multipleItemSelectionAllowed="1" showAll="0" sortType="ascending">
      <items>
        <item x="0"/>
        <item x="1"/>
        <item t="default"/>
      </items>
    </pivotField>
    <pivotField name="Ageing (from Report Date)" axis="axisRow" compact="0" numFmtId="1" outline="0" multipleItemSelectionAllowed="1" showAll="0" sortType="ascending">
      <items>
        <item x="0"/>
        <item x="1"/>
        <item x="2"/>
        <item x="3"/>
        <item x="4"/>
        <item x="5"/>
        <item x="6"/>
        <item x="7"/>
        <item x="8"/>
        <item x="9"/>
        <item x="10"/>
        <item x="11"/>
        <item x="12"/>
        <item x="13"/>
        <item x="14"/>
        <item x="15"/>
        <item x="16"/>
        <item t="default"/>
      </items>
    </pivotField>
    <pivotField name="Deviation (against 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s>
  <rowFields>
    <field x="17"/>
  </rowFields>
  <colFields>
    <field x="16"/>
  </colFields>
  <pageFields>
    <pageField fld="4"/>
  </pageFields>
  <dataFields>
    <dataField name="Overall Ageing Status" fld="16" subtotal="count" baseField="0"/>
  </dataFields>
</pivotTableDefinition>
</file>

<file path=xl/pivotTables/pivotTable2.xml><?xml version="1.0" encoding="utf-8"?>
<pivotTableDefinition xmlns="http://schemas.openxmlformats.org/spreadsheetml/2006/main" name="Deviation-Ageing" cacheId="1" dataCaption="" compact="0" compactData="0">
  <location ref="A1:D15" firstHeaderRow="0" firstDataRow="1" firstDataCol="1"/>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compact="0" numFmtId="164" outline="0" multipleItemSelectionAllowed="1" showAll="0">
      <items>
        <item x="0"/>
        <item x="1"/>
        <item x="2"/>
        <item t="default"/>
      </items>
    </pivotField>
    <pivotField name="GEO'" compact="0" numFmtId="164" outline="0" multipleItemSelectionAllowed="1" showAll="0">
      <items>
        <item x="0"/>
        <item x="1"/>
        <item x="2"/>
        <item x="3"/>
        <item x="4"/>
        <item x="5"/>
        <item x="6"/>
        <item t="default"/>
      </items>
    </pivotField>
    <pivotField name="Campu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udit Finding Categorisation (Observations/NC/OFI)" compact="0" outline="0" multipleItemSelectionAllowed="1" showAll="0">
      <items>
        <item x="0"/>
        <item x="1"/>
        <item x="2"/>
        <item x="3"/>
        <item t="default"/>
      </items>
    </pivotField>
    <pivotField name="ISO Standard" compact="0" numFmtId="1" outline="0" multipleItemSelectionAllowed="1" showAll="0">
      <items>
        <item x="0"/>
        <item x="1"/>
        <item x="2"/>
        <item t="default"/>
      </items>
    </pivotField>
    <pivotField name="ISO Claus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axis="axisCol" dataField="1" compact="0" outline="0" multipleItemSelectionAllowed="1" showAll="0" sortType="ascending">
      <items>
        <item x="0"/>
        <item x="1"/>
        <item t="default"/>
      </items>
    </pivotField>
    <pivotField name="Ageing (from Report Da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Deviation (against target closure date)" axis="axisRow" compact="0" outline="0" multipleItemSelectionAllowed="1" showAll="0" sortType="ascending">
      <items>
        <item x="128"/>
        <item x="135"/>
        <item x="149"/>
        <item x="136"/>
        <item x="130"/>
        <item x="148"/>
        <item x="133"/>
        <item x="127"/>
        <item x="151"/>
        <item x="150"/>
        <item x="197"/>
        <item x="214"/>
        <item x="199"/>
        <item x="216"/>
        <item x="198"/>
        <item x="179"/>
        <item x="222"/>
        <item x="213"/>
        <item x="169"/>
        <item x="201"/>
        <item x="202"/>
        <item x="153"/>
        <item x="180"/>
        <item x="200"/>
        <item x="155"/>
        <item x="175"/>
        <item x="126"/>
        <item x="177"/>
        <item x="176"/>
        <item x="118"/>
        <item x="121"/>
        <item x="109"/>
        <item x="221"/>
        <item x="117"/>
        <item x="37"/>
        <item x="56"/>
        <item x="113"/>
        <item x="211"/>
        <item x="119"/>
        <item x="38"/>
        <item x="15"/>
        <item x="178"/>
        <item x="12"/>
        <item x="193"/>
        <item x="184"/>
        <item x="116"/>
        <item x="114"/>
        <item x="16"/>
        <item x="120"/>
        <item x="154"/>
        <item x="132"/>
        <item x="191"/>
        <item x="146"/>
        <item x="44"/>
        <item x="46"/>
        <item x="188"/>
        <item x="189"/>
        <item x="156"/>
        <item x="223"/>
        <item x="47"/>
        <item x="76"/>
        <item x="143"/>
        <item x="168"/>
        <item x="142"/>
        <item x="167"/>
        <item x="54"/>
        <item x="144"/>
        <item x="123"/>
        <item x="94"/>
        <item x="10"/>
        <item x="110"/>
        <item x="115"/>
        <item x="134"/>
        <item x="71"/>
        <item x="131"/>
        <item x="190"/>
        <item x="192"/>
        <item x="174"/>
        <item x="137"/>
        <item x="210"/>
        <item x="145"/>
        <item x="86"/>
        <item x="73"/>
        <item x="129"/>
        <item x="72"/>
        <item x="43"/>
        <item x="48"/>
        <item x="68"/>
        <item x="107"/>
        <item x="5"/>
        <item x="105"/>
        <item x="138"/>
        <item x="162"/>
        <item x="2"/>
        <item x="67"/>
        <item x="70"/>
        <item x="9"/>
        <item x="108"/>
        <item x="61"/>
        <item x="111"/>
        <item x="160"/>
        <item x="196"/>
        <item x="205"/>
        <item x="124"/>
        <item x="11"/>
        <item x="64"/>
        <item x="3"/>
        <item x="106"/>
        <item x="13"/>
        <item x="83"/>
        <item x="6"/>
        <item x="141"/>
        <item x="140"/>
        <item x="139"/>
        <item x="173"/>
        <item x="185"/>
        <item x="207"/>
        <item x="152"/>
        <item x="65"/>
        <item x="88"/>
        <item x="172"/>
        <item x="194"/>
        <item x="4"/>
        <item x="217"/>
        <item x="218"/>
        <item x="206"/>
        <item x="203"/>
        <item x="209"/>
        <item x="204"/>
        <item x="170"/>
        <item x="195"/>
        <item x="163"/>
        <item x="125"/>
        <item x="187"/>
        <item x="147"/>
        <item x="75"/>
        <item x="183"/>
        <item x="25"/>
        <item x="82"/>
        <item x="87"/>
        <item x="208"/>
        <item x="69"/>
        <item x="212"/>
        <item x="66"/>
        <item x="91"/>
        <item x="78"/>
        <item x="63"/>
        <item x="81"/>
        <item x="79"/>
        <item x="8"/>
        <item x="93"/>
        <item x="74"/>
        <item x="92"/>
        <item x="85"/>
        <item x="98"/>
        <item x="1"/>
        <item x="52"/>
        <item x="101"/>
        <item x="90"/>
        <item x="89"/>
        <item x="159"/>
        <item x="84"/>
        <item x="80"/>
        <item x="96"/>
        <item x="77"/>
        <item x="182"/>
        <item x="157"/>
        <item x="220"/>
        <item x="97"/>
        <item x="95"/>
        <item x="181"/>
        <item x="165"/>
        <item x="122"/>
        <item x="103"/>
        <item x="29"/>
        <item x="27"/>
        <item x="99"/>
        <item x="186"/>
        <item x="26"/>
        <item x="41"/>
        <item x="40"/>
        <item x="164"/>
        <item x="161"/>
        <item x="23"/>
        <item x="28"/>
        <item x="158"/>
        <item x="30"/>
        <item x="57"/>
        <item x="33"/>
        <item x="32"/>
        <item x="31"/>
        <item x="58"/>
        <item x="51"/>
        <item x="22"/>
        <item x="100"/>
        <item x="36"/>
        <item x="219"/>
        <item x="102"/>
        <item x="24"/>
        <item x="104"/>
        <item x="17"/>
        <item x="55"/>
        <item x="59"/>
        <item x="53"/>
        <item x="60"/>
        <item x="21"/>
        <item x="49"/>
        <item x="42"/>
        <item x="39"/>
        <item x="112"/>
        <item x="215"/>
        <item x="35"/>
        <item x="50"/>
        <item x="45"/>
        <item x="20"/>
        <item x="18"/>
        <item x="62"/>
        <item x="7"/>
        <item x="0"/>
        <item x="34"/>
        <item x="14"/>
        <item x="19"/>
        <item x="171"/>
        <item x="166"/>
        <item t="default"/>
      </items>
    </pivotField>
  </pivotFields>
  <rowFields>
    <field x="18"/>
  </rowFields>
  <colFields>
    <field x="16"/>
  </colFields>
  <dataFields>
    <dataField name="Overall Deviation Ageing" fld="16" subtotal="count" baseField="0"/>
  </dataFields>
</pivotTableDefinition>
</file>

<file path=xl/pivotTables/pivotTable3.xml><?xml version="1.0" encoding="utf-8"?>
<pivotTableDefinition xmlns="http://schemas.openxmlformats.org/spreadsheetml/2006/main" name="Brand wise status" cacheId="2" dataCaption="" compact="0" compactData="0">
  <location ref="A1:D6" firstHeaderRow="0" firstDataRow="1" firstDataCol="1"/>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axis="axisRow" compact="0" numFmtId="164" outline="0" multipleItemSelectionAllowed="1" showAll="0" sortType="ascending">
      <items>
        <item x="0"/>
        <item x="2"/>
        <item x="1"/>
        <item t="default"/>
      </items>
    </pivotField>
    <pivotField name="GEO'" compact="0" numFmtId="164" outline="0" multipleItemSelectionAllowed="1" showAll="0">
      <items>
        <item x="0"/>
        <item x="1"/>
        <item x="2"/>
        <item x="3"/>
        <item x="4"/>
        <item x="5"/>
        <item x="6"/>
        <item t="default"/>
      </items>
    </pivotField>
    <pivotField name="Campu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udit Finding Categorisation (Observations/NC/OFI)" compact="0" outline="0" multipleItemSelectionAllowed="1" showAll="0">
      <items>
        <item x="0"/>
        <item x="1"/>
        <item x="2"/>
        <item x="3"/>
        <item t="default"/>
      </items>
    </pivotField>
    <pivotField name="ISO Standard" compact="0" numFmtId="1" outline="0" multipleItemSelectionAllowed="1" showAll="0">
      <items>
        <item x="0"/>
        <item x="1"/>
        <item x="2"/>
        <item t="default"/>
      </items>
    </pivotField>
    <pivotField name="ISO Claus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axis="axisCol" compact="0" outline="0" multipleItemSelectionAllowed="1" showAll="0" sortType="ascending">
      <items>
        <item x="0"/>
        <item x="1"/>
        <item t="default"/>
      </items>
    </pivotField>
    <pivotField name="Ageing (from Report Da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Deviation (against 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s>
  <rowFields>
    <field x="4"/>
  </rowFields>
  <colFields>
    <field x="16"/>
  </colFields>
  <dataFields>
    <dataField name="Closure Status Brand-wise" fld="1" subtotal="count" baseField="0"/>
  </dataFields>
</pivotTableDefinition>
</file>

<file path=xl/pivotTables/pivotTable4.xml><?xml version="1.0" encoding="utf-8"?>
<pivotTableDefinition xmlns="http://schemas.openxmlformats.org/spreadsheetml/2006/main" name="Analysis" cacheId="2" dataCaption="" compact="0" compactData="0">
  <location ref="A1:G23" firstHeaderRow="0" firstDataRow="1" firstDataCol="2"/>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axis="axisCol" compact="0" numFmtId="164" outline="0" multipleItemSelectionAllowed="1" showAll="0" sortType="ascending">
      <items>
        <item x="0"/>
        <item x="2"/>
        <item x="1"/>
        <item t="default"/>
      </items>
    </pivotField>
    <pivotField name="GEO'" compact="0" numFmtId="164" outline="0" multipleItemSelectionAllowed="1" showAll="0">
      <items>
        <item x="0"/>
        <item x="1"/>
        <item x="2"/>
        <item x="3"/>
        <item x="4"/>
        <item x="5"/>
        <item x="6"/>
        <item t="default"/>
      </items>
    </pivotField>
    <pivotField name="Campus" axis="axisRow" dataField="1" compact="0" outline="0" multipleItemSelectionAllowed="1" showAll="0" sortType="ascending">
      <items>
        <item x="1"/>
        <item x="8"/>
        <item x="5"/>
        <item x="2"/>
        <item x="12"/>
        <item x="6"/>
        <item h="1" x="17"/>
        <item h="1" x="21"/>
        <item h="1" x="22"/>
        <item h="1" x="20"/>
        <item x="3"/>
        <item x="10"/>
        <item x="16"/>
        <item x="11"/>
        <item x="13"/>
        <item x="4"/>
        <item x="15"/>
        <item x="14"/>
        <item x="9"/>
        <item x="7"/>
        <item x="0"/>
        <item x="18"/>
        <item x="19"/>
        <item t="default"/>
      </items>
    </pivotField>
    <pivotField name="Audit Finding Categorisation (Observations/NC/OFI)" compact="0" outline="0" multipleItemSelectionAllowed="1" showAll="0">
      <items>
        <item x="0"/>
        <item x="1"/>
        <item x="2"/>
        <item x="3"/>
        <item t="default"/>
      </items>
    </pivotField>
    <pivotField name="ISO Standard" compact="0" numFmtId="1" outline="0" multipleItemSelectionAllowed="1" showAll="0">
      <items>
        <item x="0"/>
        <item x="1"/>
        <item x="2"/>
        <item t="default"/>
      </items>
    </pivotField>
    <pivotField name="ISO Claus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axis="axisCol" compact="0" outline="0" multipleItemSelectionAllowed="1" showAll="0" sortType="ascending">
      <items>
        <item x="0"/>
        <item x="1"/>
        <item t="default"/>
      </items>
    </pivotField>
    <pivotField name="Ageing (from Report Da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Deviation (against 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s>
  <rowFields>
    <field x="6"/>
  </rowFields>
  <colFields>
    <field x="16"/>
    <field x="4"/>
  </colFields>
  <dataFields>
    <dataField name="Overall Status" fld="6" subtotal="count" baseField="0"/>
  </dataFields>
</pivotTableDefinition>
</file>

<file path=xl/pivotTables/pivotTable5.xml><?xml version="1.0" encoding="utf-8"?>
<pivotTableDefinition xmlns="http://schemas.openxmlformats.org/spreadsheetml/2006/main" name="ISO-clausewise" cacheId="2" dataCaption="" compact="0" compactData="0">
  <location ref="A2:BU16" firstHeaderRow="0" firstDataRow="2" firstDataCol="1"/>
  <pivotFields>
    <pivotField name="Sr no."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axis="axisRow" compact="0" numFmtId="164" outline="0" multipleItemSelectionAllowed="1" showAll="0" sortType="ascending">
      <items>
        <item x="0"/>
        <item x="2"/>
        <item x="1"/>
        <item t="default"/>
      </items>
    </pivotField>
    <pivotField name="GEO'" compact="0" numFmtId="164" outline="0" multipleItemSelectionAllowed="1" showAll="0">
      <items>
        <item x="0"/>
        <item x="1"/>
        <item x="2"/>
        <item x="3"/>
        <item x="4"/>
        <item x="5"/>
        <item x="6"/>
        <item t="default"/>
      </items>
    </pivotField>
    <pivotField name="Campu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udit Finding Categorisation (Observations/NC/OFI)" compact="0" outline="0" multipleItemSelectionAllowed="1" showAll="0">
      <items>
        <item x="0"/>
        <item x="1"/>
        <item x="2"/>
        <item x="3"/>
        <item t="default"/>
      </items>
    </pivotField>
    <pivotField name="ISO Standard" axis="axisRow" compact="0" numFmtId="1" outline="0" multipleItemSelectionAllowed="1" showAll="0" sortType="ascending">
      <items>
        <item x="0"/>
        <item x="2"/>
        <item x="1"/>
        <item t="default"/>
      </items>
    </pivotField>
    <pivotField name="ISO Clause No." axis="axisCol" compact="0" outline="0" multipleItemSelectionAllowed="1" showAll="0" sortType="ascending">
      <items>
        <item x="50"/>
        <item x="29"/>
        <item x="28"/>
        <item x="59"/>
        <item x="54"/>
        <item x="37"/>
        <item x="38"/>
        <item x="49"/>
        <item x="1"/>
        <item x="47"/>
        <item x="58"/>
        <item x="14"/>
        <item x="0"/>
        <item x="27"/>
        <item x="19"/>
        <item x="18"/>
        <item x="15"/>
        <item x="32"/>
        <item x="35"/>
        <item x="31"/>
        <item x="20"/>
        <item x="69"/>
        <item x="41"/>
        <item x="51"/>
        <item x="42"/>
        <item x="34"/>
        <item x="46"/>
        <item x="39"/>
        <item x="55"/>
        <item x="62"/>
        <item x="17"/>
        <item x="36"/>
        <item x="33"/>
        <item x="53"/>
        <item x="8"/>
        <item x="16"/>
        <item x="7"/>
        <item x="5"/>
        <item x="10"/>
        <item x="67"/>
        <item x="52"/>
        <item x="66"/>
        <item x="44"/>
        <item x="9"/>
        <item x="13"/>
        <item x="40"/>
        <item x="48"/>
        <item x="21"/>
        <item x="30"/>
        <item x="56"/>
        <item x="63"/>
        <item x="3"/>
        <item x="2"/>
        <item x="4"/>
        <item x="6"/>
        <item x="12"/>
        <item x="25"/>
        <item x="26"/>
        <item x="11"/>
        <item x="61"/>
        <item x="45"/>
        <item x="24"/>
        <item x="57"/>
        <item x="64"/>
        <item x="22"/>
        <item x="43"/>
        <item x="23"/>
        <item x="65"/>
        <item x="68"/>
        <item x="60"/>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compact="0" outline="0" multipleItemSelectionAllowed="1" showAll="0">
      <items>
        <item x="0"/>
        <item x="1"/>
        <item t="default"/>
      </items>
    </pivotField>
    <pivotField name="Ageing (from Report Da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Deviation (against 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s>
  <rowFields>
    <field x="8"/>
    <field x="4"/>
  </rowFields>
  <colFields>
    <field x="9"/>
  </colFields>
  <dataFields>
    <dataField name="Overall Clause-wise analysis" fld="0" subtotal="count" baseField="0"/>
  </dataFields>
</pivotTableDefinition>
</file>

<file path=xl/pivotTables/pivotTable6.xml><?xml version="1.0" encoding="utf-8"?>
<pivotTableDefinition xmlns="http://schemas.openxmlformats.org/spreadsheetml/2006/main" name="MIS" cacheId="2" dataCaption="" compact="0" compactData="0">
  <location ref="A2:D23" firstHeaderRow="0" firstDataRow="1" firstDataCol="1"/>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compact="0" numFmtId="164" outline="0" multipleItemSelectionAllowed="1" showAll="0">
      <items>
        <item x="0"/>
        <item x="1"/>
        <item x="2"/>
        <item t="default"/>
      </items>
    </pivotField>
    <pivotField name="GEO'" compact="0" numFmtId="164" outline="0" multipleItemSelectionAllowed="1" showAll="0">
      <items>
        <item x="0"/>
        <item x="1"/>
        <item x="2"/>
        <item x="3"/>
        <item x="4"/>
        <item x="5"/>
        <item x="6"/>
        <item t="default"/>
      </items>
    </pivotField>
    <pivotField name="Campus" axis="axisRow" dataField="1" compact="0" outline="0" multipleItemSelectionAllowed="1" showAll="0" sortType="ascending">
      <items>
        <item x="1"/>
        <item x="8"/>
        <item x="5"/>
        <item x="2"/>
        <item x="12"/>
        <item x="6"/>
        <item h="1" x="17"/>
        <item h="1" x="21"/>
        <item h="1" x="22"/>
        <item h="1" x="20"/>
        <item x="3"/>
        <item x="10"/>
        <item x="16"/>
        <item x="11"/>
        <item x="13"/>
        <item x="4"/>
        <item x="15"/>
        <item x="14"/>
        <item x="9"/>
        <item x="7"/>
        <item x="0"/>
        <item x="18"/>
        <item x="19"/>
        <item t="default"/>
      </items>
    </pivotField>
    <pivotField name="Audit Finding Categorisation (Observations/NC/OFI)" compact="0" outline="0" multipleItemSelectionAllowed="1" showAll="0">
      <items>
        <item x="0"/>
        <item x="1"/>
        <item x="2"/>
        <item x="3"/>
        <item t="default"/>
      </items>
    </pivotField>
    <pivotField name="ISO Standard" compact="0" numFmtId="1" outline="0" multipleItemSelectionAllowed="1" showAll="0">
      <items>
        <item x="0"/>
        <item x="1"/>
        <item x="2"/>
        <item t="default"/>
      </items>
    </pivotField>
    <pivotField name="ISO Claus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axis="axisCol" compact="0" outline="0" multipleItemSelectionAllowed="1" showAll="0" sortType="ascending">
      <items>
        <item x="0"/>
        <item x="1"/>
        <item t="default"/>
      </items>
    </pivotField>
    <pivotField name="Ageing (from Report Da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Deviation (against 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s>
  <rowFields>
    <field x="6"/>
  </rowFields>
  <colFields>
    <field x="16"/>
  </colFields>
  <dataFields>
    <dataField name="Count of Campus" fld="6" subtotal="count" baseField="0"/>
  </dataFields>
</pivotTableDefinition>
</file>

<file path=xl/pivotTables/pivotTable7.xml><?xml version="1.0" encoding="utf-8"?>
<pivotTableDefinition xmlns="http://schemas.openxmlformats.org/spreadsheetml/2006/main" name="MIS-overall" cacheId="2" dataCaption="" compact="0" compactData="0">
  <location ref="A2:F28" firstHeaderRow="0" firstDataRow="1" firstDataCol="2"/>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axis="axisCol" compact="0" numFmtId="164" outline="0" multipleItemSelectionAllowed="1" showAll="0" sortType="ascending">
      <items>
        <item x="0"/>
        <item x="2"/>
        <item x="1"/>
        <item t="default"/>
      </items>
    </pivotField>
    <pivotField name="GEO'" compact="0" numFmtId="164" outline="0" multipleItemSelectionAllowed="1" showAll="0">
      <items>
        <item x="0"/>
        <item x="1"/>
        <item x="2"/>
        <item x="3"/>
        <item x="4"/>
        <item x="5"/>
        <item x="6"/>
        <item t="default"/>
      </items>
    </pivotField>
    <pivotField name="Campus" axis="axisRow" dataField="1" compact="0" outline="0" multipleItemSelectionAllowed="1" showAll="0" sortType="ascending">
      <items>
        <item x="1"/>
        <item x="8"/>
        <item x="5"/>
        <item x="2"/>
        <item x="12"/>
        <item x="6"/>
        <item x="17"/>
        <item x="21"/>
        <item x="22"/>
        <item x="20"/>
        <item x="3"/>
        <item x="10"/>
        <item x="16"/>
        <item x="11"/>
        <item x="13"/>
        <item x="4"/>
        <item x="15"/>
        <item x="14"/>
        <item x="9"/>
        <item x="7"/>
        <item x="0"/>
        <item x="18"/>
        <item x="19"/>
        <item t="default"/>
      </items>
    </pivotField>
    <pivotField name="Audit Finding Categorisation (Observations/NC/OFI)" compact="0" outline="0" multipleItemSelectionAllowed="1" showAll="0">
      <items>
        <item x="0"/>
        <item x="1"/>
        <item x="2"/>
        <item x="3"/>
        <item t="default"/>
      </items>
    </pivotField>
    <pivotField name="ISO Standard" compact="0" numFmtId="1" outline="0" multipleItemSelectionAllowed="1" showAll="0">
      <items>
        <item x="0"/>
        <item x="1"/>
        <item x="2"/>
        <item t="default"/>
      </items>
    </pivotField>
    <pivotField name="ISO Claus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axis="axisCol" compact="0" outline="0" multipleItemSelectionAllowed="1" showAll="0" sortType="ascending">
      <items>
        <item sd="0" x="0"/>
        <item x="1"/>
        <item t="default"/>
      </items>
    </pivotField>
    <pivotField name="Ageing (from Report Da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Deviation (against 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s>
  <rowFields>
    <field x="6"/>
  </rowFields>
  <colFields>
    <field x="16"/>
    <field x="4"/>
  </colFields>
  <dataFields>
    <dataField name="Campus wise open findings" fld="6" subtotal="count" baseField="0"/>
  </dataFields>
</pivotTableDefinition>
</file>

<file path=xl/pivotTables/pivotTable8.xml><?xml version="1.0" encoding="utf-8"?>
<pivotTableDefinition xmlns="http://schemas.openxmlformats.org/spreadsheetml/2006/main" name="Dashboard" cacheId="2" dataCaption="" compact="0" compactData="0">
  <location ref="A1:B9" firstHeaderRow="0" firstDataRow="1" firstDataCol="0"/>
  <pivotFields>
    <pivotField name="Sr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t="default"/>
      </items>
    </pivotField>
    <pivotField name=" Audit Fin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t="default"/>
      </items>
    </pivotField>
    <pivotField name="Audit Type (Internal/ External)" compact="0" outline="0" multipleItemSelectionAllowed="1" showAll="0">
      <items>
        <item x="0"/>
        <item x="1"/>
        <item t="default"/>
      </items>
    </pivotField>
    <pivotField name="Audit Report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t="default"/>
      </items>
    </pivotField>
    <pivotField name="Brand" compact="0" numFmtId="164" outline="0" multipleItemSelectionAllowed="1" showAll="0">
      <items>
        <item x="0"/>
        <item x="1"/>
        <item x="2"/>
        <item t="default"/>
      </items>
    </pivotField>
    <pivotField name="GEO'" axis="axisRow" compact="0" numFmtId="164" outline="0" multipleItemSelectionAllowed="1" showAll="0" sortType="ascending">
      <items>
        <item x="4"/>
        <item x="6"/>
        <item x="2"/>
        <item x="0"/>
        <item x="3"/>
        <item x="1"/>
        <item x="5"/>
        <item t="default"/>
      </items>
    </pivotField>
    <pivotField name="Campu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Audit Finding Categorisation (Observations/NC/OFI)" compact="0" outline="0" multipleItemSelectionAllowed="1" showAll="0">
      <items>
        <item x="0"/>
        <item x="1"/>
        <item x="2"/>
        <item x="3"/>
        <item t="default"/>
      </items>
    </pivotField>
    <pivotField name="ISO Standard" compact="0" numFmtId="1" outline="0" multipleItemSelectionAllowed="1" showAll="0">
      <items>
        <item x="0"/>
        <item x="1"/>
        <item x="2"/>
        <item t="default"/>
      </items>
    </pivotField>
    <pivotField name="ISO Clause N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ame="ISO Clause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Department" compact="0" outline="0" multipleItemSelectionAllowed="1" showAll="0">
      <items>
        <item x="0"/>
        <item x="1"/>
        <item x="2"/>
        <item x="3"/>
        <item x="4"/>
        <item x="5"/>
        <item x="6"/>
        <item x="7"/>
        <item x="8"/>
        <item x="9"/>
        <item x="10"/>
        <item x="11"/>
        <item t="default"/>
      </items>
    </pivotField>
    <pivotField name="Area" compact="0" outline="0" multipleItemSelectionAllowed="1" showAll="0">
      <items>
        <item x="0"/>
        <item t="default"/>
      </items>
    </pivotField>
    <pivotField name="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name="Actual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t="default"/>
      </items>
    </pivotField>
    <pivotField name="Actions Taken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t="default"/>
      </items>
    </pivotField>
    <pivotField name="Status" dataField="1" compact="0" outline="0" multipleItemSelectionAllowed="1" showAll="0">
      <items>
        <item x="0"/>
        <item x="1"/>
        <item t="default"/>
      </items>
    </pivotField>
    <pivotField name="Ageing (from Report Dat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t="default"/>
      </items>
    </pivotField>
    <pivotField name="Deviation (against target closure 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t="default"/>
      </items>
    </pivotField>
  </pivotFields>
  <rowFields>
    <field x="5"/>
  </rowFields>
  <dataFields>
    <dataField name="Count of Status" fld="1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5.22"/>
    <col customWidth="1" min="2" max="2" width="71.0"/>
    <col customWidth="1" min="3" max="3" width="9.22"/>
    <col customWidth="1" min="4" max="5" width="9.44"/>
    <col customWidth="1" min="6" max="6" width="9.22"/>
    <col customWidth="1" min="7" max="7" width="10.78"/>
    <col customWidth="1" min="8" max="8" width="17.78"/>
    <col customWidth="1" min="9" max="9" width="9.22"/>
    <col customWidth="1" min="10" max="10" width="8.22"/>
    <col customWidth="1" min="11" max="11" width="32.78"/>
    <col customWidth="1" min="12" max="12" width="11.22"/>
    <col customWidth="1" min="13" max="14" width="9.22"/>
    <col customWidth="1" min="15" max="15" width="11.0"/>
    <col customWidth="1" min="16" max="16" width="78.22"/>
    <col customWidth="1" min="17" max="17" width="5.44"/>
    <col customWidth="1" min="18" max="18" width="10.78"/>
    <col customWidth="1" min="19" max="20" width="12.0"/>
    <col customWidth="1" min="21" max="21" width="9.22"/>
  </cols>
  <sheetData>
    <row r="1" ht="15.75" customHeight="1">
      <c r="A1" s="1" t="s">
        <v>0</v>
      </c>
      <c r="B1" s="2" t="s">
        <v>1</v>
      </c>
      <c r="C1" s="2" t="s">
        <v>2</v>
      </c>
      <c r="D1" s="3" t="s">
        <v>3</v>
      </c>
      <c r="E1" s="3" t="s">
        <v>4</v>
      </c>
      <c r="F1" s="3" t="s">
        <v>5</v>
      </c>
      <c r="G1" s="2" t="s">
        <v>6</v>
      </c>
      <c r="H1" s="2" t="s">
        <v>7</v>
      </c>
      <c r="I1" s="2" t="s">
        <v>8</v>
      </c>
      <c r="J1" s="2" t="s">
        <v>9</v>
      </c>
      <c r="K1" s="2" t="s">
        <v>10</v>
      </c>
      <c r="L1" s="2" t="s">
        <v>11</v>
      </c>
      <c r="M1" s="2" t="s">
        <v>12</v>
      </c>
      <c r="N1" s="2" t="s">
        <v>13</v>
      </c>
      <c r="O1" s="4" t="s">
        <v>14</v>
      </c>
      <c r="P1" s="2" t="s">
        <v>15</v>
      </c>
      <c r="Q1" s="2" t="s">
        <v>16</v>
      </c>
      <c r="R1" s="2" t="s">
        <v>17</v>
      </c>
      <c r="S1" s="2" t="s">
        <v>18</v>
      </c>
      <c r="T1" s="2" t="s">
        <v>19</v>
      </c>
      <c r="U1" s="2" t="s">
        <v>20</v>
      </c>
    </row>
    <row r="2" ht="15.75" customHeight="1">
      <c r="A2" s="5">
        <v>1.0</v>
      </c>
      <c r="B2" s="6" t="s">
        <v>21</v>
      </c>
      <c r="C2" s="7" t="s">
        <v>22</v>
      </c>
      <c r="D2" s="8">
        <v>43516.0</v>
      </c>
      <c r="E2" s="8" t="s">
        <v>23</v>
      </c>
      <c r="F2" s="8" t="s">
        <v>24</v>
      </c>
      <c r="G2" s="7" t="s">
        <v>25</v>
      </c>
      <c r="H2" s="9" t="s">
        <v>26</v>
      </c>
      <c r="I2" s="10">
        <v>9001.0</v>
      </c>
      <c r="J2" s="7">
        <v>7.2</v>
      </c>
      <c r="K2" s="6" t="str">
        <f>IF(I2=9001,VLOOKUP(J2,'ISO-reference'!$C$1:$D$67,2,FALSE),IF(I2=45001,VLOOKUP(J2,'ISO-reference'!$A$1:$B$40,2,FALSE),IF(I2=21001,VLOOKUP(J2,'ISO-reference'!$E$1:$F$75,2,FALSE),"No ISO Mapping")))</f>
        <v> Competence</v>
      </c>
      <c r="L2" s="7" t="s">
        <v>27</v>
      </c>
      <c r="M2" s="11"/>
      <c r="N2" s="12">
        <f t="shared" ref="N2:N76" si="1">D2+60</f>
        <v>43576</v>
      </c>
      <c r="O2" s="12">
        <v>43866.0</v>
      </c>
      <c r="P2" s="6" t="s">
        <v>28</v>
      </c>
      <c r="Q2" s="5" t="str">
        <f t="shared" ref="Q2:Q1368" si="2">IF(O2="NA", "Open", "Closed")</f>
        <v>Closed</v>
      </c>
      <c r="R2" s="10">
        <f t="shared" ref="R2:R745" si="3">IF(O2="NA",TODAY()-D2, O2-D2)</f>
        <v>350</v>
      </c>
      <c r="S2" s="10">
        <f t="shared" ref="S2:S1368" si="4">IF(Q2="Open",0, O2-N2)</f>
        <v>290</v>
      </c>
      <c r="T2" s="5"/>
      <c r="U2" s="5">
        <v>5858.0</v>
      </c>
    </row>
    <row r="3" ht="15.75" customHeight="1">
      <c r="A3" s="13">
        <v>2.0</v>
      </c>
      <c r="B3" s="14" t="s">
        <v>29</v>
      </c>
      <c r="C3" s="15" t="s">
        <v>22</v>
      </c>
      <c r="D3" s="16">
        <v>43516.0</v>
      </c>
      <c r="E3" s="16" t="s">
        <v>23</v>
      </c>
      <c r="F3" s="16" t="s">
        <v>24</v>
      </c>
      <c r="G3" s="15" t="s">
        <v>25</v>
      </c>
      <c r="H3" s="9" t="s">
        <v>26</v>
      </c>
      <c r="I3" s="17">
        <v>9001.0</v>
      </c>
      <c r="J3" s="15">
        <v>6.1</v>
      </c>
      <c r="K3" s="14" t="str">
        <f>IF(I3=9001,VLOOKUP(J3,'ISO-reference'!$C$1:$D$67,2,FALSE),IF(I3=45001,VLOOKUP(J3,'ISO-reference'!$A$1:$B$40,2,FALSE),IF(I3=21001,VLOOKUP(J3,'ISO-reference'!$E$1:$F$75,2,FALSE),"No ISO Mapping")))</f>
        <v> Address risk &amp; opportunity</v>
      </c>
      <c r="L3" s="15" t="s">
        <v>30</v>
      </c>
      <c r="M3" s="18"/>
      <c r="N3" s="19">
        <f t="shared" si="1"/>
        <v>43576</v>
      </c>
      <c r="O3" s="19">
        <v>43714.0</v>
      </c>
      <c r="P3" s="14" t="s">
        <v>31</v>
      </c>
      <c r="Q3" s="13" t="str">
        <f t="shared" si="2"/>
        <v>Closed</v>
      </c>
      <c r="R3" s="17">
        <f t="shared" si="3"/>
        <v>198</v>
      </c>
      <c r="S3" s="17">
        <f t="shared" si="4"/>
        <v>138</v>
      </c>
      <c r="T3" s="13"/>
      <c r="U3" s="13">
        <v>6068.0</v>
      </c>
    </row>
    <row r="4" ht="15.75" hidden="1" customHeight="1">
      <c r="A4" s="5">
        <v>3.0</v>
      </c>
      <c r="B4" s="6" t="s">
        <v>32</v>
      </c>
      <c r="C4" s="7" t="s">
        <v>22</v>
      </c>
      <c r="D4" s="8">
        <v>43516.0</v>
      </c>
      <c r="E4" s="8" t="s">
        <v>23</v>
      </c>
      <c r="F4" s="8" t="s">
        <v>24</v>
      </c>
      <c r="G4" s="7" t="s">
        <v>25</v>
      </c>
      <c r="H4" s="20" t="s">
        <v>33</v>
      </c>
      <c r="I4" s="10">
        <v>9001.0</v>
      </c>
      <c r="J4" s="7" t="s">
        <v>34</v>
      </c>
      <c r="K4" s="6" t="str">
        <f>IF(I4=9001,VLOOKUP(J4,'ISO-reference'!$C$1:$D$67,2,FALSE),IF(I4=45001,VLOOKUP(J4,'ISO-reference'!$A$1:$B$40,2,FALSE),IF(I4=21001,VLOOKUP(J4,'ISO-reference'!$E$1:$F$75,2,FALSE),"No ISO Mapping")))</f>
        <v> Design &amp; development inputs</v>
      </c>
      <c r="L4" s="7" t="s">
        <v>35</v>
      </c>
      <c r="M4" s="11"/>
      <c r="N4" s="12">
        <f t="shared" si="1"/>
        <v>43576</v>
      </c>
      <c r="O4" s="12">
        <v>43606.0</v>
      </c>
      <c r="P4" s="6" t="s">
        <v>36</v>
      </c>
      <c r="Q4" s="5" t="str">
        <f t="shared" si="2"/>
        <v>Closed</v>
      </c>
      <c r="R4" s="10">
        <f t="shared" si="3"/>
        <v>90</v>
      </c>
      <c r="S4" s="10">
        <f t="shared" si="4"/>
        <v>30</v>
      </c>
      <c r="T4" s="5"/>
      <c r="U4" s="5">
        <v>6919.0</v>
      </c>
    </row>
    <row r="5" ht="15.75" hidden="1" customHeight="1">
      <c r="A5" s="13">
        <v>4.0</v>
      </c>
      <c r="B5" s="14" t="s">
        <v>37</v>
      </c>
      <c r="C5" s="15" t="s">
        <v>22</v>
      </c>
      <c r="D5" s="16">
        <v>43516.0</v>
      </c>
      <c r="E5" s="16" t="s">
        <v>23</v>
      </c>
      <c r="F5" s="16" t="s">
        <v>24</v>
      </c>
      <c r="G5" s="15" t="s">
        <v>25</v>
      </c>
      <c r="H5" s="20" t="s">
        <v>33</v>
      </c>
      <c r="I5" s="17">
        <v>9001.0</v>
      </c>
      <c r="J5" s="15" t="s">
        <v>38</v>
      </c>
      <c r="K5" s="14" t="str">
        <f>IF(I5=9001,VLOOKUP(J5,'ISO-reference'!$C$1:$D$67,2,FALSE),IF(I5=45001,VLOOKUP(J5,'ISO-reference'!$A$1:$B$40,2,FALSE),IF(I5=21001,VLOOKUP(J5,'ISO-reference'!$E$1:$F$75,2,FALSE),"No ISO Mapping")))</f>
        <v> Design &amp; development planning</v>
      </c>
      <c r="L5" s="15" t="s">
        <v>35</v>
      </c>
      <c r="M5" s="18"/>
      <c r="N5" s="19">
        <f t="shared" si="1"/>
        <v>43576</v>
      </c>
      <c r="O5" s="19">
        <v>43622.0</v>
      </c>
      <c r="P5" s="14" t="s">
        <v>39</v>
      </c>
      <c r="Q5" s="13" t="str">
        <f t="shared" si="2"/>
        <v>Closed</v>
      </c>
      <c r="R5" s="17">
        <f t="shared" si="3"/>
        <v>106</v>
      </c>
      <c r="S5" s="17">
        <f t="shared" si="4"/>
        <v>46</v>
      </c>
      <c r="T5" s="13"/>
      <c r="U5" s="13">
        <v>6922.0</v>
      </c>
    </row>
    <row r="6" ht="15.75" hidden="1" customHeight="1">
      <c r="A6" s="5">
        <v>5.0</v>
      </c>
      <c r="B6" s="6" t="s">
        <v>40</v>
      </c>
      <c r="C6" s="7" t="s">
        <v>22</v>
      </c>
      <c r="D6" s="8">
        <v>43516.0</v>
      </c>
      <c r="E6" s="8" t="s">
        <v>23</v>
      </c>
      <c r="F6" s="8" t="s">
        <v>24</v>
      </c>
      <c r="G6" s="7" t="s">
        <v>25</v>
      </c>
      <c r="H6" s="20" t="s">
        <v>33</v>
      </c>
      <c r="I6" s="10">
        <v>9001.0</v>
      </c>
      <c r="J6" s="7" t="s">
        <v>41</v>
      </c>
      <c r="K6" s="6" t="str">
        <f>IF(I6=9001,VLOOKUP(J6,'ISO-reference'!$C$1:$D$67,2,FALSE),IF(I6=45001,VLOOKUP(J6,'ISO-reference'!$A$1:$B$40,2,FALSE),IF(I6=21001,VLOOKUP(J6,'ISO-reference'!$E$1:$F$75,2,FALSE),"No ISO Mapping")))</f>
        <v> Design &amp; development controls</v>
      </c>
      <c r="L6" s="7" t="s">
        <v>35</v>
      </c>
      <c r="M6" s="11"/>
      <c r="N6" s="12">
        <f t="shared" si="1"/>
        <v>43576</v>
      </c>
      <c r="O6" s="12">
        <v>43645.0</v>
      </c>
      <c r="P6" s="6" t="s">
        <v>42</v>
      </c>
      <c r="Q6" s="5" t="str">
        <f t="shared" si="2"/>
        <v>Closed</v>
      </c>
      <c r="R6" s="10">
        <f t="shared" si="3"/>
        <v>129</v>
      </c>
      <c r="S6" s="10">
        <f t="shared" si="4"/>
        <v>69</v>
      </c>
      <c r="T6" s="5"/>
      <c r="U6" s="5">
        <v>6923.0</v>
      </c>
    </row>
    <row r="7" ht="15.75" hidden="1" customHeight="1">
      <c r="A7" s="13">
        <v>6.0</v>
      </c>
      <c r="B7" s="14" t="s">
        <v>43</v>
      </c>
      <c r="C7" s="15" t="s">
        <v>22</v>
      </c>
      <c r="D7" s="16">
        <v>43516.0</v>
      </c>
      <c r="E7" s="16" t="s">
        <v>23</v>
      </c>
      <c r="F7" s="16" t="s">
        <v>24</v>
      </c>
      <c r="G7" s="15" t="s">
        <v>25</v>
      </c>
      <c r="H7" s="20" t="s">
        <v>33</v>
      </c>
      <c r="I7" s="17">
        <v>9001.0</v>
      </c>
      <c r="J7" s="15" t="s">
        <v>44</v>
      </c>
      <c r="K7" s="14" t="str">
        <f>IF(I7=9001,VLOOKUP(J7,'ISO-reference'!$C$1:$D$67,2,FALSE),IF(I7=45001,VLOOKUP(J7,'ISO-reference'!$A$1:$B$40,2,FALSE),IF(I7=21001,VLOOKUP(J7,'ISO-reference'!$E$1:$F$75,2,FALSE),"No ISO Mapping")))</f>
        <v> Monitoring &amp; measuring resources</v>
      </c>
      <c r="L7" s="15" t="s">
        <v>35</v>
      </c>
      <c r="M7" s="18"/>
      <c r="N7" s="19">
        <f t="shared" si="1"/>
        <v>43576</v>
      </c>
      <c r="O7" s="19">
        <v>43602.0</v>
      </c>
      <c r="P7" s="14" t="s">
        <v>45</v>
      </c>
      <c r="Q7" s="13" t="str">
        <f t="shared" si="2"/>
        <v>Closed</v>
      </c>
      <c r="R7" s="17">
        <f t="shared" si="3"/>
        <v>86</v>
      </c>
      <c r="S7" s="17">
        <f t="shared" si="4"/>
        <v>26</v>
      </c>
      <c r="T7" s="13"/>
      <c r="U7" s="13">
        <v>6924.0</v>
      </c>
    </row>
    <row r="8" ht="15.75" hidden="1" customHeight="1">
      <c r="A8" s="5">
        <v>7.0</v>
      </c>
      <c r="B8" s="6" t="s">
        <v>46</v>
      </c>
      <c r="C8" s="7" t="s">
        <v>22</v>
      </c>
      <c r="D8" s="8">
        <v>43516.0</v>
      </c>
      <c r="E8" s="8" t="s">
        <v>23</v>
      </c>
      <c r="F8" s="8" t="s">
        <v>24</v>
      </c>
      <c r="G8" s="7" t="s">
        <v>25</v>
      </c>
      <c r="H8" s="20" t="s">
        <v>33</v>
      </c>
      <c r="I8" s="10">
        <v>9001.0</v>
      </c>
      <c r="J8" s="7" t="s">
        <v>47</v>
      </c>
      <c r="K8" s="6" t="str">
        <f>IF(I8=9001,VLOOKUP(J8,'ISO-reference'!$C$1:$D$67,2,FALSE),IF(I8=45001,VLOOKUP(J8,'ISO-reference'!$A$1:$B$40,2,FALSE),IF(I8=21001,VLOOKUP(J8,'ISO-reference'!$E$1:$F$75,2,FALSE),"No ISO Mapping")))</f>
        <v> Design &amp; development outputs</v>
      </c>
      <c r="L8" s="7" t="s">
        <v>35</v>
      </c>
      <c r="M8" s="11"/>
      <c r="N8" s="12">
        <f t="shared" si="1"/>
        <v>43576</v>
      </c>
      <c r="O8" s="12">
        <v>43629.0</v>
      </c>
      <c r="P8" s="6" t="s">
        <v>48</v>
      </c>
      <c r="Q8" s="5" t="str">
        <f t="shared" si="2"/>
        <v>Closed</v>
      </c>
      <c r="R8" s="10">
        <f t="shared" si="3"/>
        <v>113</v>
      </c>
      <c r="S8" s="10">
        <f t="shared" si="4"/>
        <v>53</v>
      </c>
      <c r="T8" s="5"/>
      <c r="U8" s="5">
        <v>6925.0</v>
      </c>
    </row>
    <row r="9" ht="15.75" hidden="1" customHeight="1">
      <c r="A9" s="13">
        <v>8.0</v>
      </c>
      <c r="B9" s="14" t="s">
        <v>49</v>
      </c>
      <c r="C9" s="15" t="s">
        <v>22</v>
      </c>
      <c r="D9" s="16">
        <v>43516.0</v>
      </c>
      <c r="E9" s="16" t="s">
        <v>23</v>
      </c>
      <c r="F9" s="16" t="s">
        <v>24</v>
      </c>
      <c r="G9" s="15" t="s">
        <v>25</v>
      </c>
      <c r="H9" s="20" t="s">
        <v>33</v>
      </c>
      <c r="I9" s="17">
        <v>9001.0</v>
      </c>
      <c r="J9" s="15" t="s">
        <v>50</v>
      </c>
      <c r="K9" s="14" t="str">
        <f>IF(I9=9001,VLOOKUP(J9,'ISO-reference'!$C$1:$D$67,2,FALSE),IF(I9=45001,VLOOKUP(J9,'ISO-reference'!$A$1:$B$40,2,FALSE),IF(I9=21001,VLOOKUP(J9,'ISO-reference'!$E$1:$F$75,2,FALSE),"No ISO Mapping")))</f>
        <v> Environment for Operating Processes</v>
      </c>
      <c r="L9" s="15" t="s">
        <v>30</v>
      </c>
      <c r="M9" s="18"/>
      <c r="N9" s="19">
        <f t="shared" si="1"/>
        <v>43576</v>
      </c>
      <c r="O9" s="19">
        <v>43846.0</v>
      </c>
      <c r="P9" s="14" t="s">
        <v>51</v>
      </c>
      <c r="Q9" s="13" t="str">
        <f t="shared" si="2"/>
        <v>Closed</v>
      </c>
      <c r="R9" s="17">
        <f t="shared" si="3"/>
        <v>330</v>
      </c>
      <c r="S9" s="17">
        <f t="shared" si="4"/>
        <v>270</v>
      </c>
      <c r="T9" s="13"/>
      <c r="U9" s="13">
        <v>6926.0</v>
      </c>
    </row>
    <row r="10" ht="15.75" hidden="1" customHeight="1">
      <c r="A10" s="5">
        <v>9.0</v>
      </c>
      <c r="B10" s="6" t="s">
        <v>52</v>
      </c>
      <c r="C10" s="7" t="s">
        <v>22</v>
      </c>
      <c r="D10" s="8">
        <v>43516.0</v>
      </c>
      <c r="E10" s="8" t="s">
        <v>23</v>
      </c>
      <c r="F10" s="8" t="s">
        <v>24</v>
      </c>
      <c r="G10" s="7" t="s">
        <v>25</v>
      </c>
      <c r="H10" s="20" t="s">
        <v>33</v>
      </c>
      <c r="I10" s="10">
        <v>9001.0</v>
      </c>
      <c r="J10" s="7" t="s">
        <v>38</v>
      </c>
      <c r="K10" s="6" t="str">
        <f>IF(I10=9001,VLOOKUP(J10,'ISO-reference'!$C$1:$D$67,2,FALSE),IF(I10=45001,VLOOKUP(J10,'ISO-reference'!$A$1:$B$40,2,FALSE),IF(I10=21001,VLOOKUP(J10,'ISO-reference'!$E$1:$F$75,2,FALSE),"No ISO Mapping")))</f>
        <v> Design &amp; development planning</v>
      </c>
      <c r="L10" s="7" t="s">
        <v>35</v>
      </c>
      <c r="M10" s="11"/>
      <c r="N10" s="12">
        <f t="shared" si="1"/>
        <v>43576</v>
      </c>
      <c r="O10" s="12">
        <v>43706.0</v>
      </c>
      <c r="P10" s="6" t="s">
        <v>53</v>
      </c>
      <c r="Q10" s="5" t="str">
        <f t="shared" si="2"/>
        <v>Closed</v>
      </c>
      <c r="R10" s="10">
        <f t="shared" si="3"/>
        <v>190</v>
      </c>
      <c r="S10" s="10">
        <f t="shared" si="4"/>
        <v>130</v>
      </c>
      <c r="T10" s="5"/>
      <c r="U10" s="5">
        <v>6927.0</v>
      </c>
    </row>
    <row r="11" ht="15.75" hidden="1" customHeight="1">
      <c r="A11" s="13">
        <v>10.0</v>
      </c>
      <c r="B11" s="14" t="s">
        <v>54</v>
      </c>
      <c r="C11" s="15" t="s">
        <v>22</v>
      </c>
      <c r="D11" s="16">
        <v>43516.0</v>
      </c>
      <c r="E11" s="16" t="s">
        <v>23</v>
      </c>
      <c r="F11" s="16" t="s">
        <v>24</v>
      </c>
      <c r="G11" s="15" t="s">
        <v>25</v>
      </c>
      <c r="H11" s="20" t="s">
        <v>33</v>
      </c>
      <c r="I11" s="17">
        <v>9001.0</v>
      </c>
      <c r="J11" s="15" t="s">
        <v>44</v>
      </c>
      <c r="K11" s="14" t="str">
        <f>IF(I11=9001,VLOOKUP(J11,'ISO-reference'!$C$1:$D$67,2,FALSE),IF(I11=45001,VLOOKUP(J11,'ISO-reference'!$A$1:$B$40,2,FALSE),IF(I11=21001,VLOOKUP(J11,'ISO-reference'!$E$1:$F$75,2,FALSE),"No ISO Mapping")))</f>
        <v> Monitoring &amp; measuring resources</v>
      </c>
      <c r="L11" s="15" t="s">
        <v>27</v>
      </c>
      <c r="M11" s="18"/>
      <c r="N11" s="19">
        <f t="shared" si="1"/>
        <v>43576</v>
      </c>
      <c r="O11" s="19">
        <v>43622.0</v>
      </c>
      <c r="P11" s="14" t="s">
        <v>55</v>
      </c>
      <c r="Q11" s="13" t="str">
        <f t="shared" si="2"/>
        <v>Closed</v>
      </c>
      <c r="R11" s="17">
        <f t="shared" si="3"/>
        <v>106</v>
      </c>
      <c r="S11" s="17">
        <f t="shared" si="4"/>
        <v>46</v>
      </c>
      <c r="T11" s="13"/>
      <c r="U11" s="13">
        <v>6928.0</v>
      </c>
    </row>
    <row r="12" ht="15.75" hidden="1" customHeight="1">
      <c r="A12" s="5">
        <v>11.0</v>
      </c>
      <c r="B12" s="6" t="s">
        <v>56</v>
      </c>
      <c r="C12" s="7" t="s">
        <v>22</v>
      </c>
      <c r="D12" s="8">
        <v>43516.0</v>
      </c>
      <c r="E12" s="8" t="s">
        <v>23</v>
      </c>
      <c r="F12" s="8" t="s">
        <v>24</v>
      </c>
      <c r="G12" s="7" t="s">
        <v>25</v>
      </c>
      <c r="H12" s="20" t="s">
        <v>33</v>
      </c>
      <c r="I12" s="10">
        <v>9001.0</v>
      </c>
      <c r="J12" s="7" t="s">
        <v>44</v>
      </c>
      <c r="K12" s="6" t="str">
        <f>IF(I12=9001,VLOOKUP(J12,'ISO-reference'!$C$1:$D$67,2,FALSE),IF(I12=45001,VLOOKUP(J12,'ISO-reference'!$A$1:$B$40,2,FALSE),IF(I12=21001,VLOOKUP(J12,'ISO-reference'!$E$1:$F$75,2,FALSE),"No ISO Mapping")))</f>
        <v> Monitoring &amp; measuring resources</v>
      </c>
      <c r="L12" s="7" t="s">
        <v>27</v>
      </c>
      <c r="M12" s="11"/>
      <c r="N12" s="12">
        <f t="shared" si="1"/>
        <v>43576</v>
      </c>
      <c r="O12" s="12">
        <v>43609.0</v>
      </c>
      <c r="P12" s="6" t="s">
        <v>57</v>
      </c>
      <c r="Q12" s="5" t="str">
        <f t="shared" si="2"/>
        <v>Closed</v>
      </c>
      <c r="R12" s="10">
        <f t="shared" si="3"/>
        <v>93</v>
      </c>
      <c r="S12" s="10">
        <f t="shared" si="4"/>
        <v>33</v>
      </c>
      <c r="T12" s="5"/>
      <c r="U12" s="5">
        <v>6929.0</v>
      </c>
    </row>
    <row r="13" ht="15.75" hidden="1" customHeight="1">
      <c r="A13" s="13">
        <v>12.0</v>
      </c>
      <c r="B13" s="14" t="s">
        <v>58</v>
      </c>
      <c r="C13" s="15" t="s">
        <v>22</v>
      </c>
      <c r="D13" s="16">
        <v>43516.0</v>
      </c>
      <c r="E13" s="16" t="s">
        <v>23</v>
      </c>
      <c r="F13" s="16" t="s">
        <v>24</v>
      </c>
      <c r="G13" s="15" t="s">
        <v>25</v>
      </c>
      <c r="H13" s="20" t="s">
        <v>33</v>
      </c>
      <c r="I13" s="17">
        <v>9001.0</v>
      </c>
      <c r="J13" s="15" t="s">
        <v>59</v>
      </c>
      <c r="K13" s="14" t="str">
        <f>IF(I13=9001,VLOOKUP(J13,'ISO-reference'!$C$1:$D$67,2,FALSE),IF(I13=45001,VLOOKUP(J13,'ISO-reference'!$A$1:$B$40,2,FALSE),IF(I13=21001,VLOOKUP(J13,'ISO-reference'!$E$1:$F$75,2,FALSE),"No ISO Mapping")))</f>
        <v> People</v>
      </c>
      <c r="L13" s="15" t="s">
        <v>27</v>
      </c>
      <c r="M13" s="18"/>
      <c r="N13" s="19">
        <f t="shared" si="1"/>
        <v>43576</v>
      </c>
      <c r="O13" s="19">
        <v>43609.0</v>
      </c>
      <c r="P13" s="14" t="s">
        <v>60</v>
      </c>
      <c r="Q13" s="13" t="str">
        <f t="shared" si="2"/>
        <v>Closed</v>
      </c>
      <c r="R13" s="17">
        <f t="shared" si="3"/>
        <v>93</v>
      </c>
      <c r="S13" s="17">
        <f t="shared" si="4"/>
        <v>33</v>
      </c>
      <c r="T13" s="13"/>
      <c r="U13" s="13">
        <v>6930.0</v>
      </c>
    </row>
    <row r="14" ht="15.75" hidden="1" customHeight="1">
      <c r="A14" s="5">
        <v>13.0</v>
      </c>
      <c r="B14" s="6" t="s">
        <v>61</v>
      </c>
      <c r="C14" s="7" t="s">
        <v>22</v>
      </c>
      <c r="D14" s="8">
        <v>43516.0</v>
      </c>
      <c r="E14" s="8" t="s">
        <v>23</v>
      </c>
      <c r="F14" s="8" t="s">
        <v>24</v>
      </c>
      <c r="G14" s="7" t="s">
        <v>25</v>
      </c>
      <c r="H14" s="20" t="s">
        <v>33</v>
      </c>
      <c r="I14" s="10">
        <v>9001.0</v>
      </c>
      <c r="J14" s="7" t="s">
        <v>59</v>
      </c>
      <c r="K14" s="6" t="str">
        <f>IF(I14=9001,VLOOKUP(J14,'ISO-reference'!$C$1:$D$67,2,FALSE),IF(I14=45001,VLOOKUP(J14,'ISO-reference'!$A$1:$B$40,2,FALSE),IF(I14=21001,VLOOKUP(J14,'ISO-reference'!$E$1:$F$75,2,FALSE),"No ISO Mapping")))</f>
        <v> People</v>
      </c>
      <c r="L14" s="7" t="s">
        <v>27</v>
      </c>
      <c r="M14" s="11"/>
      <c r="N14" s="12">
        <f t="shared" si="1"/>
        <v>43576</v>
      </c>
      <c r="O14" s="12">
        <v>43581.0</v>
      </c>
      <c r="P14" s="6" t="s">
        <v>62</v>
      </c>
      <c r="Q14" s="5" t="str">
        <f t="shared" si="2"/>
        <v>Closed</v>
      </c>
      <c r="R14" s="10">
        <f t="shared" si="3"/>
        <v>65</v>
      </c>
      <c r="S14" s="10">
        <f t="shared" si="4"/>
        <v>5</v>
      </c>
      <c r="T14" s="5"/>
      <c r="U14" s="5">
        <v>6931.0</v>
      </c>
    </row>
    <row r="15" ht="15.75" hidden="1" customHeight="1">
      <c r="A15" s="13">
        <v>14.0</v>
      </c>
      <c r="B15" s="14" t="s">
        <v>63</v>
      </c>
      <c r="C15" s="15" t="s">
        <v>22</v>
      </c>
      <c r="D15" s="16">
        <v>43516.0</v>
      </c>
      <c r="E15" s="16" t="s">
        <v>23</v>
      </c>
      <c r="F15" s="16" t="s">
        <v>24</v>
      </c>
      <c r="G15" s="15" t="s">
        <v>25</v>
      </c>
      <c r="H15" s="20" t="s">
        <v>33</v>
      </c>
      <c r="I15" s="17">
        <v>9001.0</v>
      </c>
      <c r="J15" s="15" t="s">
        <v>59</v>
      </c>
      <c r="K15" s="14" t="str">
        <f>IF(I15=9001,VLOOKUP(J15,'ISO-reference'!$C$1:$D$67,2,FALSE),IF(I15=45001,VLOOKUP(J15,'ISO-reference'!$A$1:$B$40,2,FALSE),IF(I15=21001,VLOOKUP(J15,'ISO-reference'!$E$1:$F$75,2,FALSE),"No ISO Mapping")))</f>
        <v> People</v>
      </c>
      <c r="L15" s="15" t="s">
        <v>27</v>
      </c>
      <c r="M15" s="18"/>
      <c r="N15" s="19">
        <f t="shared" si="1"/>
        <v>43576</v>
      </c>
      <c r="O15" s="19">
        <v>43619.0</v>
      </c>
      <c r="P15" s="14" t="s">
        <v>64</v>
      </c>
      <c r="Q15" s="13" t="str">
        <f t="shared" si="2"/>
        <v>Closed</v>
      </c>
      <c r="R15" s="17">
        <f t="shared" si="3"/>
        <v>103</v>
      </c>
      <c r="S15" s="17">
        <f t="shared" si="4"/>
        <v>43</v>
      </c>
      <c r="T15" s="13"/>
      <c r="U15" s="13">
        <v>6932.0</v>
      </c>
    </row>
    <row r="16" ht="15.75" customHeight="1">
      <c r="A16" s="5">
        <v>15.0</v>
      </c>
      <c r="B16" s="6" t="s">
        <v>65</v>
      </c>
      <c r="C16" s="7" t="s">
        <v>22</v>
      </c>
      <c r="D16" s="8">
        <v>43569.0</v>
      </c>
      <c r="E16" s="8" t="s">
        <v>23</v>
      </c>
      <c r="F16" s="8" t="s">
        <v>66</v>
      </c>
      <c r="G16" s="7" t="s">
        <v>67</v>
      </c>
      <c r="H16" s="9" t="s">
        <v>26</v>
      </c>
      <c r="I16" s="10">
        <v>9001.0</v>
      </c>
      <c r="J16" s="7" t="s">
        <v>41</v>
      </c>
      <c r="K16" s="6" t="str">
        <f>IF(I16=9001,VLOOKUP(J16,'ISO-reference'!$C$1:$D$67,2,FALSE),IF(I16=45001,VLOOKUP(J16,'ISO-reference'!$A$1:$B$40,2,FALSE),IF(I16=21001,VLOOKUP(J16,'ISO-reference'!$E$1:$F$75,2,FALSE),"No ISO Mapping")))</f>
        <v> Design &amp; development controls</v>
      </c>
      <c r="L16" s="7" t="s">
        <v>35</v>
      </c>
      <c r="M16" s="11"/>
      <c r="N16" s="12">
        <f t="shared" si="1"/>
        <v>43629</v>
      </c>
      <c r="O16" s="12">
        <v>43606.0</v>
      </c>
      <c r="P16" s="6" t="s">
        <v>68</v>
      </c>
      <c r="Q16" s="5" t="str">
        <f t="shared" si="2"/>
        <v>Closed</v>
      </c>
      <c r="R16" s="10">
        <f t="shared" si="3"/>
        <v>37</v>
      </c>
      <c r="S16" s="10">
        <f t="shared" si="4"/>
        <v>-23</v>
      </c>
      <c r="T16" s="5"/>
      <c r="U16" s="5">
        <v>8218.0</v>
      </c>
    </row>
    <row r="17" ht="15.75" hidden="1" customHeight="1">
      <c r="A17" s="13">
        <v>16.0</v>
      </c>
      <c r="B17" s="14" t="s">
        <v>69</v>
      </c>
      <c r="C17" s="15" t="s">
        <v>22</v>
      </c>
      <c r="D17" s="16">
        <v>43569.0</v>
      </c>
      <c r="E17" s="16" t="s">
        <v>23</v>
      </c>
      <c r="F17" s="16" t="s">
        <v>66</v>
      </c>
      <c r="G17" s="15" t="s">
        <v>67</v>
      </c>
      <c r="H17" s="20" t="s">
        <v>33</v>
      </c>
      <c r="I17" s="17">
        <v>9001.0</v>
      </c>
      <c r="J17" s="15" t="s">
        <v>34</v>
      </c>
      <c r="K17" s="14" t="str">
        <f>IF(I17=9001,VLOOKUP(J17,'ISO-reference'!$C$1:$D$67,2,FALSE),IF(I17=45001,VLOOKUP(J17,'ISO-reference'!$A$1:$B$40,2,FALSE),IF(I17=21001,VLOOKUP(J17,'ISO-reference'!$E$1:$F$75,2,FALSE),"No ISO Mapping")))</f>
        <v> Design &amp; development inputs</v>
      </c>
      <c r="L17" s="15" t="s">
        <v>35</v>
      </c>
      <c r="M17" s="18"/>
      <c r="N17" s="19">
        <f t="shared" si="1"/>
        <v>43629</v>
      </c>
      <c r="O17" s="19">
        <v>43606.0</v>
      </c>
      <c r="P17" s="14" t="s">
        <v>70</v>
      </c>
      <c r="Q17" s="13" t="str">
        <f t="shared" si="2"/>
        <v>Closed</v>
      </c>
      <c r="R17" s="17">
        <f t="shared" si="3"/>
        <v>37</v>
      </c>
      <c r="S17" s="17">
        <f t="shared" si="4"/>
        <v>-23</v>
      </c>
      <c r="T17" s="13"/>
      <c r="U17" s="13">
        <v>8221.0</v>
      </c>
    </row>
    <row r="18" ht="15.75" customHeight="1">
      <c r="A18" s="5">
        <v>17.0</v>
      </c>
      <c r="B18" s="6" t="s">
        <v>71</v>
      </c>
      <c r="C18" s="7" t="s">
        <v>22</v>
      </c>
      <c r="D18" s="8">
        <v>43569.0</v>
      </c>
      <c r="E18" s="8" t="s">
        <v>23</v>
      </c>
      <c r="F18" s="8" t="s">
        <v>66</v>
      </c>
      <c r="G18" s="7" t="s">
        <v>67</v>
      </c>
      <c r="H18" s="9" t="s">
        <v>26</v>
      </c>
      <c r="I18" s="10">
        <v>9001.0</v>
      </c>
      <c r="J18" s="7" t="s">
        <v>72</v>
      </c>
      <c r="K18" s="6" t="str">
        <f>IF(I18=9001,VLOOKUP(J18,'ISO-reference'!$C$1:$D$67,2,FALSE),IF(I18=45001,VLOOKUP(J18,'ISO-reference'!$A$1:$B$40,2,FALSE),IF(I18=21001,VLOOKUP(J18,'ISO-reference'!$E$1:$F$75,2,FALSE),"No ISO Mapping")))</f>
        <v> Creating and updating</v>
      </c>
      <c r="L18" s="7" t="s">
        <v>27</v>
      </c>
      <c r="M18" s="11"/>
      <c r="N18" s="12">
        <f t="shared" si="1"/>
        <v>43629</v>
      </c>
      <c r="O18" s="12">
        <v>43606.0</v>
      </c>
      <c r="P18" s="6" t="s">
        <v>73</v>
      </c>
      <c r="Q18" s="5" t="str">
        <f t="shared" si="2"/>
        <v>Closed</v>
      </c>
      <c r="R18" s="10">
        <f t="shared" si="3"/>
        <v>37</v>
      </c>
      <c r="S18" s="10">
        <f t="shared" si="4"/>
        <v>-23</v>
      </c>
      <c r="T18" s="5"/>
      <c r="U18" s="5">
        <v>8220.0</v>
      </c>
    </row>
    <row r="19" ht="15.75" customHeight="1">
      <c r="A19" s="13">
        <v>18.0</v>
      </c>
      <c r="B19" s="14" t="s">
        <v>74</v>
      </c>
      <c r="C19" s="15" t="s">
        <v>22</v>
      </c>
      <c r="D19" s="16">
        <v>43569.0</v>
      </c>
      <c r="E19" s="16" t="s">
        <v>23</v>
      </c>
      <c r="F19" s="16" t="s">
        <v>66</v>
      </c>
      <c r="G19" s="15" t="s">
        <v>67</v>
      </c>
      <c r="H19" s="9" t="s">
        <v>26</v>
      </c>
      <c r="I19" s="17">
        <v>9001.0</v>
      </c>
      <c r="J19" s="15" t="s">
        <v>75</v>
      </c>
      <c r="K19" s="14" t="str">
        <f>IF(I19=9001,VLOOKUP(J19,'ISO-reference'!$C$1:$D$67,2,FALSE),IF(I19=45001,VLOOKUP(J19,'ISO-reference'!$A$1:$B$40,2,FALSE),IF(I19=21001,VLOOKUP(J19,'ISO-reference'!$E$1:$F$75,2,FALSE),"No ISO Mapping")))</f>
        <v> Organizational knowledge</v>
      </c>
      <c r="L19" s="15" t="s">
        <v>27</v>
      </c>
      <c r="M19" s="18"/>
      <c r="N19" s="19">
        <f t="shared" si="1"/>
        <v>43629</v>
      </c>
      <c r="O19" s="19">
        <v>43606.0</v>
      </c>
      <c r="P19" s="14" t="s">
        <v>76</v>
      </c>
      <c r="Q19" s="13" t="str">
        <f t="shared" si="2"/>
        <v>Closed</v>
      </c>
      <c r="R19" s="17">
        <f t="shared" si="3"/>
        <v>37</v>
      </c>
      <c r="S19" s="17">
        <f t="shared" si="4"/>
        <v>-23</v>
      </c>
      <c r="T19" s="13"/>
      <c r="U19" s="13">
        <v>8222.0</v>
      </c>
    </row>
    <row r="20" ht="15.75" customHeight="1">
      <c r="A20" s="5">
        <v>19.0</v>
      </c>
      <c r="B20" s="6" t="s">
        <v>77</v>
      </c>
      <c r="C20" s="7" t="s">
        <v>22</v>
      </c>
      <c r="D20" s="8">
        <v>43569.0</v>
      </c>
      <c r="E20" s="8" t="s">
        <v>23</v>
      </c>
      <c r="F20" s="8" t="s">
        <v>66</v>
      </c>
      <c r="G20" s="7" t="s">
        <v>67</v>
      </c>
      <c r="H20" s="9" t="s">
        <v>26</v>
      </c>
      <c r="I20" s="10">
        <v>9001.0</v>
      </c>
      <c r="J20" s="7" t="s">
        <v>72</v>
      </c>
      <c r="K20" s="6" t="str">
        <f>IF(I20=9001,VLOOKUP(J20,'ISO-reference'!$C$1:$D$67,2,FALSE),IF(I20=45001,VLOOKUP(J20,'ISO-reference'!$A$1:$B$40,2,FALSE),IF(I20=21001,VLOOKUP(J20,'ISO-reference'!$E$1:$F$75,2,FALSE),"No ISO Mapping")))</f>
        <v> Creating and updating</v>
      </c>
      <c r="L20" s="7" t="s">
        <v>30</v>
      </c>
      <c r="M20" s="11"/>
      <c r="N20" s="12">
        <f t="shared" si="1"/>
        <v>43629</v>
      </c>
      <c r="O20" s="12">
        <v>43678.0</v>
      </c>
      <c r="P20" s="6" t="s">
        <v>78</v>
      </c>
      <c r="Q20" s="5" t="str">
        <f t="shared" si="2"/>
        <v>Closed</v>
      </c>
      <c r="R20" s="10">
        <f t="shared" si="3"/>
        <v>109</v>
      </c>
      <c r="S20" s="10">
        <f t="shared" si="4"/>
        <v>49</v>
      </c>
      <c r="T20" s="5"/>
      <c r="U20" s="5">
        <v>8223.0</v>
      </c>
    </row>
    <row r="21" ht="15.75" customHeight="1">
      <c r="A21" s="13">
        <v>20.0</v>
      </c>
      <c r="B21" s="14" t="s">
        <v>79</v>
      </c>
      <c r="C21" s="15" t="s">
        <v>22</v>
      </c>
      <c r="D21" s="16">
        <v>43569.0</v>
      </c>
      <c r="E21" s="16" t="s">
        <v>23</v>
      </c>
      <c r="F21" s="16" t="s">
        <v>66</v>
      </c>
      <c r="G21" s="15" t="s">
        <v>67</v>
      </c>
      <c r="H21" s="9" t="s">
        <v>26</v>
      </c>
      <c r="I21" s="17">
        <v>9001.0</v>
      </c>
      <c r="J21" s="15" t="s">
        <v>80</v>
      </c>
      <c r="K21" s="14" t="str">
        <f>IF(I21=9001,VLOOKUP(J21,'ISO-reference'!$C$1:$D$67,2,FALSE),IF(I21=45001,VLOOKUP(J21,'ISO-reference'!$A$1:$B$40,2,FALSE),IF(I21=21001,VLOOKUP(J21,'ISO-reference'!$E$1:$F$75,2,FALSE),"No ISO Mapping")))</f>
        <v> Control of production &amp;  service provision</v>
      </c>
      <c r="L21" s="15" t="s">
        <v>30</v>
      </c>
      <c r="M21" s="18"/>
      <c r="N21" s="19">
        <f t="shared" si="1"/>
        <v>43629</v>
      </c>
      <c r="O21" s="19">
        <v>43678.0</v>
      </c>
      <c r="P21" s="14" t="s">
        <v>81</v>
      </c>
      <c r="Q21" s="13" t="str">
        <f t="shared" si="2"/>
        <v>Closed</v>
      </c>
      <c r="R21" s="17">
        <f t="shared" si="3"/>
        <v>109</v>
      </c>
      <c r="S21" s="17">
        <f t="shared" si="4"/>
        <v>49</v>
      </c>
      <c r="T21" s="13"/>
      <c r="U21" s="13">
        <v>8224.0</v>
      </c>
    </row>
    <row r="22" ht="15.75" customHeight="1">
      <c r="A22" s="5">
        <v>21.0</v>
      </c>
      <c r="B22" s="6" t="s">
        <v>82</v>
      </c>
      <c r="C22" s="7" t="s">
        <v>22</v>
      </c>
      <c r="D22" s="8">
        <v>43569.0</v>
      </c>
      <c r="E22" s="8" t="s">
        <v>23</v>
      </c>
      <c r="F22" s="8" t="s">
        <v>66</v>
      </c>
      <c r="G22" s="7" t="s">
        <v>67</v>
      </c>
      <c r="H22" s="9" t="s">
        <v>26</v>
      </c>
      <c r="I22" s="10">
        <v>9001.0</v>
      </c>
      <c r="J22" s="7" t="s">
        <v>83</v>
      </c>
      <c r="K22" s="6" t="str">
        <f>IF(I22=9001,VLOOKUP(J22,'ISO-reference'!$C$1:$D$67,2,FALSE),IF(I22=45001,VLOOKUP(J22,'ISO-reference'!$A$1:$B$40,2,FALSE),IF(I22=21001,VLOOKUP(J22,'ISO-reference'!$E$1:$F$75,2,FALSE),"No ISO Mapping")))</f>
        <v> General (External Processes)</v>
      </c>
      <c r="L22" s="7" t="s">
        <v>30</v>
      </c>
      <c r="M22" s="11"/>
      <c r="N22" s="12">
        <f t="shared" si="1"/>
        <v>43629</v>
      </c>
      <c r="O22" s="12">
        <v>43678.0</v>
      </c>
      <c r="P22" s="6" t="s">
        <v>84</v>
      </c>
      <c r="Q22" s="5" t="str">
        <f t="shared" si="2"/>
        <v>Closed</v>
      </c>
      <c r="R22" s="10">
        <f t="shared" si="3"/>
        <v>109</v>
      </c>
      <c r="S22" s="10">
        <f t="shared" si="4"/>
        <v>49</v>
      </c>
      <c r="T22" s="5"/>
      <c r="U22" s="5">
        <v>8225.0</v>
      </c>
    </row>
    <row r="23" ht="15.75" hidden="1" customHeight="1">
      <c r="A23" s="13">
        <v>22.0</v>
      </c>
      <c r="B23" s="14" t="s">
        <v>85</v>
      </c>
      <c r="C23" s="15" t="s">
        <v>22</v>
      </c>
      <c r="D23" s="16">
        <v>43569.0</v>
      </c>
      <c r="E23" s="16" t="s">
        <v>23</v>
      </c>
      <c r="F23" s="16" t="s">
        <v>66</v>
      </c>
      <c r="G23" s="15" t="s">
        <v>67</v>
      </c>
      <c r="H23" s="20" t="s">
        <v>33</v>
      </c>
      <c r="I23" s="17">
        <v>9001.0</v>
      </c>
      <c r="J23" s="15" t="s">
        <v>72</v>
      </c>
      <c r="K23" s="14" t="str">
        <f>IF(I23=9001,VLOOKUP(J23,'ISO-reference'!$C$1:$D$67,2,FALSE),IF(I23=45001,VLOOKUP(J23,'ISO-reference'!$A$1:$B$40,2,FALSE),IF(I23=21001,VLOOKUP(J23,'ISO-reference'!$E$1:$F$75,2,FALSE),"No ISO Mapping")))</f>
        <v> Creating and updating</v>
      </c>
      <c r="L23" s="15" t="s">
        <v>30</v>
      </c>
      <c r="M23" s="18"/>
      <c r="N23" s="19">
        <f t="shared" si="1"/>
        <v>43629</v>
      </c>
      <c r="O23" s="19">
        <v>43678.0</v>
      </c>
      <c r="P23" s="14" t="s">
        <v>86</v>
      </c>
      <c r="Q23" s="13" t="str">
        <f t="shared" si="2"/>
        <v>Closed</v>
      </c>
      <c r="R23" s="17">
        <f t="shared" si="3"/>
        <v>109</v>
      </c>
      <c r="S23" s="17">
        <f t="shared" si="4"/>
        <v>49</v>
      </c>
      <c r="T23" s="13"/>
      <c r="U23" s="13">
        <v>8226.0</v>
      </c>
    </row>
    <row r="24" ht="15.75" customHeight="1">
      <c r="A24" s="5">
        <v>23.0</v>
      </c>
      <c r="B24" s="6" t="s">
        <v>87</v>
      </c>
      <c r="C24" s="7" t="s">
        <v>22</v>
      </c>
      <c r="D24" s="8">
        <v>43569.0</v>
      </c>
      <c r="E24" s="8" t="s">
        <v>23</v>
      </c>
      <c r="F24" s="8" t="s">
        <v>66</v>
      </c>
      <c r="G24" s="7" t="s">
        <v>67</v>
      </c>
      <c r="H24" s="9" t="s">
        <v>26</v>
      </c>
      <c r="I24" s="10">
        <v>9001.0</v>
      </c>
      <c r="J24" s="7" t="s">
        <v>88</v>
      </c>
      <c r="K24" s="6" t="str">
        <f>IF(I24=9001,VLOOKUP(J24,'ISO-reference'!$C$1:$D$67,2,FALSE),IF(I24=45001,VLOOKUP(J24,'ISO-reference'!$A$1:$B$40,2,FALSE),IF(I24=21001,VLOOKUP(J24,'ISO-reference'!$E$1:$F$75,2,FALSE),"No ISO Mapping")))</f>
        <v> Control of documented information</v>
      </c>
      <c r="L24" s="7" t="s">
        <v>89</v>
      </c>
      <c r="M24" s="11"/>
      <c r="N24" s="12">
        <f t="shared" si="1"/>
        <v>43629</v>
      </c>
      <c r="O24" s="12">
        <v>43943.0</v>
      </c>
      <c r="P24" s="6" t="s">
        <v>90</v>
      </c>
      <c r="Q24" s="5" t="str">
        <f t="shared" si="2"/>
        <v>Closed</v>
      </c>
      <c r="R24" s="10">
        <f t="shared" si="3"/>
        <v>374</v>
      </c>
      <c r="S24" s="10">
        <f t="shared" si="4"/>
        <v>314</v>
      </c>
      <c r="T24" s="5"/>
      <c r="U24" s="5">
        <v>8228.0</v>
      </c>
    </row>
    <row r="25" ht="15.75" customHeight="1">
      <c r="A25" s="13">
        <v>24.0</v>
      </c>
      <c r="B25" s="14" t="s">
        <v>91</v>
      </c>
      <c r="C25" s="15" t="s">
        <v>22</v>
      </c>
      <c r="D25" s="16">
        <v>43571.0</v>
      </c>
      <c r="E25" s="16" t="s">
        <v>23</v>
      </c>
      <c r="F25" s="16" t="s">
        <v>92</v>
      </c>
      <c r="G25" s="15" t="s">
        <v>93</v>
      </c>
      <c r="H25" s="9" t="s">
        <v>94</v>
      </c>
      <c r="I25" s="17">
        <v>45001.0</v>
      </c>
      <c r="J25" s="15">
        <v>7.1</v>
      </c>
      <c r="K25" s="14" t="str">
        <f>IF(I25=9001,VLOOKUP(J25,'ISO-reference'!$C$1:$D$67,2,FALSE),IF(I25=45001,VLOOKUP(J25,'ISO-reference'!$A$1:$B$40,2,FALSE),IF(I25=21001,VLOOKUP(J25,'ISO-reference'!$E$1:$F$75,2,FALSE),"No ISO Mapping")))</f>
        <v> Resources</v>
      </c>
      <c r="L25" s="15" t="s">
        <v>30</v>
      </c>
      <c r="M25" s="18"/>
      <c r="N25" s="19">
        <f t="shared" si="1"/>
        <v>43631</v>
      </c>
      <c r="O25" s="19">
        <v>43606.0</v>
      </c>
      <c r="P25" s="14" t="s">
        <v>95</v>
      </c>
      <c r="Q25" s="13" t="str">
        <f t="shared" si="2"/>
        <v>Closed</v>
      </c>
      <c r="R25" s="17">
        <f t="shared" si="3"/>
        <v>35</v>
      </c>
      <c r="S25" s="17">
        <f t="shared" si="4"/>
        <v>-25</v>
      </c>
      <c r="T25" s="13"/>
      <c r="U25" s="13">
        <v>8189.0</v>
      </c>
    </row>
    <row r="26" ht="15.75" customHeight="1">
      <c r="A26" s="5">
        <v>25.0</v>
      </c>
      <c r="B26" s="6" t="s">
        <v>96</v>
      </c>
      <c r="C26" s="7" t="s">
        <v>22</v>
      </c>
      <c r="D26" s="8">
        <v>43571.0</v>
      </c>
      <c r="E26" s="8" t="s">
        <v>23</v>
      </c>
      <c r="F26" s="8" t="s">
        <v>92</v>
      </c>
      <c r="G26" s="7" t="s">
        <v>93</v>
      </c>
      <c r="H26" s="9" t="s">
        <v>26</v>
      </c>
      <c r="I26" s="10">
        <v>9001.0</v>
      </c>
      <c r="J26" s="7" t="s">
        <v>80</v>
      </c>
      <c r="K26" s="6" t="str">
        <f>IF(I26=9001,VLOOKUP(J26,'ISO-reference'!$C$1:$D$67,2,FALSE),IF(I26=45001,VLOOKUP(J26,'ISO-reference'!$A$1:$B$40,2,FALSE),IF(I26=21001,VLOOKUP(J26,'ISO-reference'!$E$1:$F$75,2,FALSE),"No ISO Mapping")))</f>
        <v> Control of production &amp;  service provision</v>
      </c>
      <c r="L26" s="7" t="s">
        <v>30</v>
      </c>
      <c r="M26" s="11"/>
      <c r="N26" s="12">
        <f t="shared" si="1"/>
        <v>43631</v>
      </c>
      <c r="O26" s="12">
        <v>43606.0</v>
      </c>
      <c r="P26" s="6" t="s">
        <v>97</v>
      </c>
      <c r="Q26" s="5" t="str">
        <f t="shared" si="2"/>
        <v>Closed</v>
      </c>
      <c r="R26" s="10">
        <f t="shared" si="3"/>
        <v>35</v>
      </c>
      <c r="S26" s="10">
        <f t="shared" si="4"/>
        <v>-25</v>
      </c>
      <c r="T26" s="5"/>
      <c r="U26" s="5">
        <v>8190.0</v>
      </c>
    </row>
    <row r="27" ht="15.75" customHeight="1">
      <c r="A27" s="13">
        <v>26.0</v>
      </c>
      <c r="B27" s="14" t="s">
        <v>98</v>
      </c>
      <c r="C27" s="15" t="s">
        <v>22</v>
      </c>
      <c r="D27" s="16">
        <v>43571.0</v>
      </c>
      <c r="E27" s="16" t="s">
        <v>23</v>
      </c>
      <c r="F27" s="16" t="s">
        <v>92</v>
      </c>
      <c r="G27" s="15" t="s">
        <v>93</v>
      </c>
      <c r="H27" s="9" t="s">
        <v>26</v>
      </c>
      <c r="I27" s="17">
        <v>45001.0</v>
      </c>
      <c r="J27" s="15">
        <v>8.1</v>
      </c>
      <c r="K27" s="14" t="str">
        <f>IF(I27=9001,VLOOKUP(J27,'ISO-reference'!$C$1:$D$67,2,FALSE),IF(I27=45001,VLOOKUP(J27,'ISO-reference'!$A$1:$B$40,2,FALSE),IF(I27=21001,VLOOKUP(J27,'ISO-reference'!$E$1:$F$75,2,FALSE),"No ISO Mapping")))</f>
        <v> Operational planning and control</v>
      </c>
      <c r="L27" s="15" t="s">
        <v>30</v>
      </c>
      <c r="M27" s="18"/>
      <c r="N27" s="19">
        <f t="shared" si="1"/>
        <v>43631</v>
      </c>
      <c r="O27" s="19">
        <v>43613.0</v>
      </c>
      <c r="P27" s="14" t="s">
        <v>95</v>
      </c>
      <c r="Q27" s="13" t="str">
        <f t="shared" si="2"/>
        <v>Closed</v>
      </c>
      <c r="R27" s="17">
        <f t="shared" si="3"/>
        <v>42</v>
      </c>
      <c r="S27" s="17">
        <f t="shared" si="4"/>
        <v>-18</v>
      </c>
      <c r="T27" s="13"/>
      <c r="U27" s="13">
        <v>8191.0</v>
      </c>
    </row>
    <row r="28" ht="15.75" customHeight="1">
      <c r="A28" s="5">
        <v>27.0</v>
      </c>
      <c r="B28" s="6" t="s">
        <v>99</v>
      </c>
      <c r="C28" s="7" t="s">
        <v>22</v>
      </c>
      <c r="D28" s="8">
        <v>43571.0</v>
      </c>
      <c r="E28" s="8" t="s">
        <v>23</v>
      </c>
      <c r="F28" s="8" t="s">
        <v>92</v>
      </c>
      <c r="G28" s="7" t="s">
        <v>93</v>
      </c>
      <c r="H28" s="9" t="s">
        <v>26</v>
      </c>
      <c r="I28" s="10">
        <v>45001.0</v>
      </c>
      <c r="J28" s="7">
        <v>8.1</v>
      </c>
      <c r="K28" s="6" t="str">
        <f>IF(I28=9001,VLOOKUP(J28,'ISO-reference'!$C$1:$D$67,2,FALSE),IF(I28=45001,VLOOKUP(J28,'ISO-reference'!$A$1:$B$40,2,FALSE),IF(I28=21001,VLOOKUP(J28,'ISO-reference'!$E$1:$F$75,2,FALSE),"No ISO Mapping")))</f>
        <v> Operational planning and control</v>
      </c>
      <c r="L28" s="7" t="s">
        <v>30</v>
      </c>
      <c r="M28" s="11"/>
      <c r="N28" s="12">
        <f t="shared" si="1"/>
        <v>43631</v>
      </c>
      <c r="O28" s="12">
        <v>43606.0</v>
      </c>
      <c r="P28" s="6" t="s">
        <v>100</v>
      </c>
      <c r="Q28" s="5" t="str">
        <f t="shared" si="2"/>
        <v>Closed</v>
      </c>
      <c r="R28" s="10">
        <f t="shared" si="3"/>
        <v>35</v>
      </c>
      <c r="S28" s="10">
        <f t="shared" si="4"/>
        <v>-25</v>
      </c>
      <c r="T28" s="5"/>
      <c r="U28" s="5">
        <v>8192.0</v>
      </c>
    </row>
    <row r="29" ht="15.75" customHeight="1">
      <c r="A29" s="13">
        <v>28.0</v>
      </c>
      <c r="B29" s="14" t="s">
        <v>101</v>
      </c>
      <c r="C29" s="15" t="s">
        <v>22</v>
      </c>
      <c r="D29" s="16">
        <v>43571.0</v>
      </c>
      <c r="E29" s="16" t="s">
        <v>23</v>
      </c>
      <c r="F29" s="16" t="s">
        <v>92</v>
      </c>
      <c r="G29" s="15" t="s">
        <v>93</v>
      </c>
      <c r="H29" s="9" t="s">
        <v>26</v>
      </c>
      <c r="I29" s="17">
        <v>9001.0</v>
      </c>
      <c r="J29" s="15" t="s">
        <v>102</v>
      </c>
      <c r="K29" s="14" t="str">
        <f>IF(I29=9001,VLOOKUP(J29,'ISO-reference'!$C$1:$D$67,2,FALSE),IF(I29=45001,VLOOKUP(J29,'ISO-reference'!$A$1:$B$40,2,FALSE),IF(I29=21001,VLOOKUP(J29,'ISO-reference'!$E$1:$F$75,2,FALSE),"No ISO Mapping")))</f>
        <v> Infrastructure</v>
      </c>
      <c r="L29" s="15" t="s">
        <v>30</v>
      </c>
      <c r="M29" s="18"/>
      <c r="N29" s="19">
        <f t="shared" si="1"/>
        <v>43631</v>
      </c>
      <c r="O29" s="19">
        <v>43606.0</v>
      </c>
      <c r="P29" s="14" t="s">
        <v>103</v>
      </c>
      <c r="Q29" s="13" t="str">
        <f t="shared" si="2"/>
        <v>Closed</v>
      </c>
      <c r="R29" s="17">
        <f t="shared" si="3"/>
        <v>35</v>
      </c>
      <c r="S29" s="17">
        <f t="shared" si="4"/>
        <v>-25</v>
      </c>
      <c r="T29" s="13"/>
      <c r="U29" s="13">
        <v>8193.0</v>
      </c>
    </row>
    <row r="30" ht="15.75" hidden="1" customHeight="1">
      <c r="A30" s="5">
        <v>29.0</v>
      </c>
      <c r="B30" s="6" t="s">
        <v>104</v>
      </c>
      <c r="C30" s="7" t="s">
        <v>22</v>
      </c>
      <c r="D30" s="8">
        <v>43571.0</v>
      </c>
      <c r="E30" s="8" t="s">
        <v>23</v>
      </c>
      <c r="F30" s="8" t="s">
        <v>92</v>
      </c>
      <c r="G30" s="7" t="s">
        <v>93</v>
      </c>
      <c r="H30" s="20" t="s">
        <v>105</v>
      </c>
      <c r="I30" s="10">
        <v>45001.0</v>
      </c>
      <c r="J30" s="7">
        <v>7.2</v>
      </c>
      <c r="K30" s="6" t="str">
        <f>IF(I30=9001,VLOOKUP(J30,'ISO-reference'!$C$1:$D$67,2,FALSE),IF(I30=45001,VLOOKUP(J30,'ISO-reference'!$A$1:$B$40,2,FALSE),IF(I30=21001,VLOOKUP(J30,'ISO-reference'!$E$1:$F$75,2,FALSE),"No ISO Mapping")))</f>
        <v> Competence</v>
      </c>
      <c r="L30" s="7" t="s">
        <v>27</v>
      </c>
      <c r="M30" s="11"/>
      <c r="N30" s="12">
        <f t="shared" si="1"/>
        <v>43631</v>
      </c>
      <c r="O30" s="12">
        <v>43606.0</v>
      </c>
      <c r="P30" s="6" t="s">
        <v>106</v>
      </c>
      <c r="Q30" s="5" t="str">
        <f t="shared" si="2"/>
        <v>Closed</v>
      </c>
      <c r="R30" s="10">
        <f t="shared" si="3"/>
        <v>35</v>
      </c>
      <c r="S30" s="10">
        <f t="shared" si="4"/>
        <v>-25</v>
      </c>
      <c r="T30" s="5"/>
      <c r="U30" s="5">
        <v>8194.0</v>
      </c>
    </row>
    <row r="31" ht="15.75" hidden="1" customHeight="1">
      <c r="A31" s="13">
        <v>30.0</v>
      </c>
      <c r="B31" s="14" t="s">
        <v>107</v>
      </c>
      <c r="C31" s="15" t="s">
        <v>22</v>
      </c>
      <c r="D31" s="16">
        <v>43571.0</v>
      </c>
      <c r="E31" s="16" t="s">
        <v>23</v>
      </c>
      <c r="F31" s="16" t="s">
        <v>92</v>
      </c>
      <c r="G31" s="15" t="s">
        <v>93</v>
      </c>
      <c r="H31" s="20" t="s">
        <v>105</v>
      </c>
      <c r="I31" s="17">
        <v>9001.0</v>
      </c>
      <c r="J31" s="15" t="s">
        <v>108</v>
      </c>
      <c r="K31" s="14" t="str">
        <f>IF(I31=9001,VLOOKUP(J31,'ISO-reference'!$C$1:$D$67,2,FALSE),IF(I31=45001,VLOOKUP(J31,'ISO-reference'!$A$1:$B$40,2,FALSE),IF(I31=21001,VLOOKUP(J31,'ISO-reference'!$E$1:$F$75,2,FALSE),"No ISO Mapping")))</f>
        <v> Communicating quality policy</v>
      </c>
      <c r="L31" s="15" t="s">
        <v>89</v>
      </c>
      <c r="M31" s="18"/>
      <c r="N31" s="19">
        <f t="shared" si="1"/>
        <v>43631</v>
      </c>
      <c r="O31" s="19">
        <v>43606.0</v>
      </c>
      <c r="P31" s="14" t="s">
        <v>109</v>
      </c>
      <c r="Q31" s="13" t="str">
        <f t="shared" si="2"/>
        <v>Closed</v>
      </c>
      <c r="R31" s="17">
        <f t="shared" si="3"/>
        <v>35</v>
      </c>
      <c r="S31" s="17">
        <f t="shared" si="4"/>
        <v>-25</v>
      </c>
      <c r="T31" s="13"/>
      <c r="U31" s="13">
        <v>8196.0</v>
      </c>
    </row>
    <row r="32" ht="15.75" hidden="1" customHeight="1">
      <c r="A32" s="5">
        <v>31.0</v>
      </c>
      <c r="B32" s="6" t="s">
        <v>110</v>
      </c>
      <c r="C32" s="7" t="s">
        <v>22</v>
      </c>
      <c r="D32" s="8">
        <v>43571.0</v>
      </c>
      <c r="E32" s="8" t="s">
        <v>23</v>
      </c>
      <c r="F32" s="8" t="s">
        <v>92</v>
      </c>
      <c r="G32" s="7" t="s">
        <v>93</v>
      </c>
      <c r="H32" s="20" t="s">
        <v>105</v>
      </c>
      <c r="I32" s="10">
        <v>9001.0</v>
      </c>
      <c r="J32" s="7" t="s">
        <v>44</v>
      </c>
      <c r="K32" s="6" t="str">
        <f>IF(I32=9001,VLOOKUP(J32,'ISO-reference'!$C$1:$D$67,2,FALSE),IF(I32=45001,VLOOKUP(J32,'ISO-reference'!$A$1:$B$40,2,FALSE),IF(I32=21001,VLOOKUP(J32,'ISO-reference'!$E$1:$F$75,2,FALSE),"No ISO Mapping")))</f>
        <v> Monitoring &amp; measuring resources</v>
      </c>
      <c r="L32" s="7" t="s">
        <v>111</v>
      </c>
      <c r="M32" s="11"/>
      <c r="N32" s="12">
        <f t="shared" si="1"/>
        <v>43631</v>
      </c>
      <c r="O32" s="12">
        <v>43851.0</v>
      </c>
      <c r="P32" s="6" t="s">
        <v>112</v>
      </c>
      <c r="Q32" s="5" t="str">
        <f t="shared" si="2"/>
        <v>Closed</v>
      </c>
      <c r="R32" s="10">
        <f t="shared" si="3"/>
        <v>280</v>
      </c>
      <c r="S32" s="10">
        <f t="shared" si="4"/>
        <v>220</v>
      </c>
      <c r="T32" s="5"/>
      <c r="U32" s="5">
        <v>8197.0</v>
      </c>
    </row>
    <row r="33" ht="15.75" hidden="1" customHeight="1">
      <c r="A33" s="13">
        <v>32.0</v>
      </c>
      <c r="B33" s="14" t="s">
        <v>113</v>
      </c>
      <c r="C33" s="15" t="s">
        <v>22</v>
      </c>
      <c r="D33" s="16">
        <v>43571.0</v>
      </c>
      <c r="E33" s="16" t="s">
        <v>23</v>
      </c>
      <c r="F33" s="16" t="s">
        <v>92</v>
      </c>
      <c r="G33" s="15" t="s">
        <v>93</v>
      </c>
      <c r="H33" s="20" t="s">
        <v>105</v>
      </c>
      <c r="I33" s="17">
        <v>45001.0</v>
      </c>
      <c r="J33" s="15">
        <v>7.5</v>
      </c>
      <c r="K33" s="14" t="str">
        <f>IF(I33=9001,VLOOKUP(J33,'ISO-reference'!$C$1:$D$67,2,FALSE),IF(I33=45001,VLOOKUP(J33,'ISO-reference'!$A$1:$B$40,2,FALSE),IF(I33=21001,VLOOKUP(J33,'ISO-reference'!$E$1:$F$75,2,FALSE),"No ISO Mapping")))</f>
        <v> Documented information</v>
      </c>
      <c r="L33" s="15" t="s">
        <v>27</v>
      </c>
      <c r="M33" s="18"/>
      <c r="N33" s="19">
        <f t="shared" si="1"/>
        <v>43631</v>
      </c>
      <c r="O33" s="19">
        <v>43606.0</v>
      </c>
      <c r="P33" s="14" t="s">
        <v>114</v>
      </c>
      <c r="Q33" s="13" t="str">
        <f t="shared" si="2"/>
        <v>Closed</v>
      </c>
      <c r="R33" s="17">
        <f t="shared" si="3"/>
        <v>35</v>
      </c>
      <c r="S33" s="17">
        <f t="shared" si="4"/>
        <v>-25</v>
      </c>
      <c r="T33" s="13"/>
      <c r="U33" s="13">
        <v>8198.0</v>
      </c>
    </row>
    <row r="34" ht="15.75" hidden="1" customHeight="1">
      <c r="A34" s="5">
        <v>33.0</v>
      </c>
      <c r="B34" s="6" t="s">
        <v>115</v>
      </c>
      <c r="C34" s="7" t="s">
        <v>22</v>
      </c>
      <c r="D34" s="8">
        <v>43571.0</v>
      </c>
      <c r="E34" s="8" t="s">
        <v>23</v>
      </c>
      <c r="F34" s="8" t="s">
        <v>92</v>
      </c>
      <c r="G34" s="7" t="s">
        <v>93</v>
      </c>
      <c r="H34" s="20" t="s">
        <v>105</v>
      </c>
      <c r="I34" s="10">
        <v>45001.0</v>
      </c>
      <c r="J34" s="7">
        <v>7.4</v>
      </c>
      <c r="K34" s="6" t="str">
        <f>IF(I34=9001,VLOOKUP(J34,'ISO-reference'!$C$1:$D$67,2,FALSE),IF(I34=45001,VLOOKUP(J34,'ISO-reference'!$A$1:$B$40,2,FALSE),IF(I34=21001,VLOOKUP(J34,'ISO-reference'!$E$1:$F$75,2,FALSE),"No ISO Mapping")))</f>
        <v> Communication</v>
      </c>
      <c r="L34" s="7" t="s">
        <v>111</v>
      </c>
      <c r="M34" s="11"/>
      <c r="N34" s="12">
        <f t="shared" si="1"/>
        <v>43631</v>
      </c>
      <c r="O34" s="12">
        <v>43606.0</v>
      </c>
      <c r="P34" s="6" t="s">
        <v>116</v>
      </c>
      <c r="Q34" s="5" t="str">
        <f t="shared" si="2"/>
        <v>Closed</v>
      </c>
      <c r="R34" s="10">
        <f t="shared" si="3"/>
        <v>35</v>
      </c>
      <c r="S34" s="10">
        <f t="shared" si="4"/>
        <v>-25</v>
      </c>
      <c r="T34" s="5"/>
      <c r="U34" s="5">
        <v>8207.0</v>
      </c>
    </row>
    <row r="35" ht="15.75" hidden="1" customHeight="1">
      <c r="A35" s="13">
        <v>34.0</v>
      </c>
      <c r="B35" s="14" t="s">
        <v>117</v>
      </c>
      <c r="C35" s="15" t="s">
        <v>22</v>
      </c>
      <c r="D35" s="16">
        <v>43571.0</v>
      </c>
      <c r="E35" s="16" t="s">
        <v>23</v>
      </c>
      <c r="F35" s="16" t="s">
        <v>92</v>
      </c>
      <c r="G35" s="15" t="s">
        <v>93</v>
      </c>
      <c r="H35" s="20" t="s">
        <v>105</v>
      </c>
      <c r="I35" s="17">
        <v>9001.0</v>
      </c>
      <c r="J35" s="15" t="s">
        <v>47</v>
      </c>
      <c r="K35" s="14" t="str">
        <f>IF(I35=9001,VLOOKUP(J35,'ISO-reference'!$C$1:$D$67,2,FALSE),IF(I35=45001,VLOOKUP(J35,'ISO-reference'!$A$1:$B$40,2,FALSE),IF(I35=21001,VLOOKUP(J35,'ISO-reference'!$E$1:$F$75,2,FALSE),"No ISO Mapping")))</f>
        <v> Design &amp; development outputs</v>
      </c>
      <c r="L35" s="15" t="s">
        <v>35</v>
      </c>
      <c r="M35" s="18"/>
      <c r="N35" s="19">
        <f t="shared" si="1"/>
        <v>43631</v>
      </c>
      <c r="O35" s="19">
        <v>43613.0</v>
      </c>
      <c r="P35" s="14" t="s">
        <v>118</v>
      </c>
      <c r="Q35" s="13" t="str">
        <f t="shared" si="2"/>
        <v>Closed</v>
      </c>
      <c r="R35" s="17">
        <f t="shared" si="3"/>
        <v>42</v>
      </c>
      <c r="S35" s="17">
        <f t="shared" si="4"/>
        <v>-18</v>
      </c>
      <c r="T35" s="13"/>
      <c r="U35" s="13">
        <v>8208.0</v>
      </c>
    </row>
    <row r="36" ht="15.75" hidden="1" customHeight="1">
      <c r="A36" s="5">
        <v>35.0</v>
      </c>
      <c r="B36" s="6" t="s">
        <v>119</v>
      </c>
      <c r="C36" s="7" t="s">
        <v>22</v>
      </c>
      <c r="D36" s="8">
        <v>43571.0</v>
      </c>
      <c r="E36" s="8" t="s">
        <v>23</v>
      </c>
      <c r="F36" s="8" t="s">
        <v>92</v>
      </c>
      <c r="G36" s="7" t="s">
        <v>93</v>
      </c>
      <c r="H36" s="20" t="s">
        <v>105</v>
      </c>
      <c r="I36" s="10">
        <v>9001.0</v>
      </c>
      <c r="J36" s="7" t="s">
        <v>38</v>
      </c>
      <c r="K36" s="6" t="str">
        <f>IF(I36=9001,VLOOKUP(J36,'ISO-reference'!$C$1:$D$67,2,FALSE),IF(I36=45001,VLOOKUP(J36,'ISO-reference'!$A$1:$B$40,2,FALSE),IF(I36=21001,VLOOKUP(J36,'ISO-reference'!$E$1:$F$75,2,FALSE),"No ISO Mapping")))</f>
        <v> Design &amp; development planning</v>
      </c>
      <c r="L36" s="7" t="s">
        <v>111</v>
      </c>
      <c r="M36" s="11"/>
      <c r="N36" s="12">
        <f t="shared" si="1"/>
        <v>43631</v>
      </c>
      <c r="O36" s="12">
        <v>43606.0</v>
      </c>
      <c r="P36" s="6" t="s">
        <v>120</v>
      </c>
      <c r="Q36" s="5" t="str">
        <f t="shared" si="2"/>
        <v>Closed</v>
      </c>
      <c r="R36" s="10">
        <f t="shared" si="3"/>
        <v>35</v>
      </c>
      <c r="S36" s="10">
        <f t="shared" si="4"/>
        <v>-25</v>
      </c>
      <c r="T36" s="5"/>
      <c r="U36" s="5">
        <v>8210.0</v>
      </c>
    </row>
    <row r="37" ht="15.75" hidden="1" customHeight="1">
      <c r="A37" s="13">
        <v>36.0</v>
      </c>
      <c r="B37" s="14" t="s">
        <v>121</v>
      </c>
      <c r="C37" s="15" t="s">
        <v>22</v>
      </c>
      <c r="D37" s="16">
        <v>43571.0</v>
      </c>
      <c r="E37" s="16" t="s">
        <v>23</v>
      </c>
      <c r="F37" s="16" t="s">
        <v>92</v>
      </c>
      <c r="G37" s="15" t="s">
        <v>93</v>
      </c>
      <c r="H37" s="20" t="s">
        <v>33</v>
      </c>
      <c r="I37" s="17">
        <v>45001.0</v>
      </c>
      <c r="J37" s="15">
        <v>6.1</v>
      </c>
      <c r="K37" s="14" t="str">
        <f>IF(I37=9001,VLOOKUP(J37,'ISO-reference'!$C$1:$D$67,2,FALSE),IF(I37=45001,VLOOKUP(J37,'ISO-reference'!$A$1:$B$40,2,FALSE),IF(I37=21001,VLOOKUP(J37,'ISO-reference'!$E$1:$F$75,2,FALSE),"No ISO Mapping")))</f>
        <v> Actions to address risk &amp; opportunities</v>
      </c>
      <c r="L37" s="15" t="s">
        <v>111</v>
      </c>
      <c r="M37" s="18"/>
      <c r="N37" s="19">
        <f t="shared" si="1"/>
        <v>43631</v>
      </c>
      <c r="O37" s="19">
        <v>43888.0</v>
      </c>
      <c r="P37" s="14" t="s">
        <v>122</v>
      </c>
      <c r="Q37" s="13" t="str">
        <f t="shared" si="2"/>
        <v>Closed</v>
      </c>
      <c r="R37" s="17">
        <f t="shared" si="3"/>
        <v>317</v>
      </c>
      <c r="S37" s="17">
        <f t="shared" si="4"/>
        <v>257</v>
      </c>
      <c r="T37" s="13"/>
      <c r="U37" s="13">
        <v>8211.0</v>
      </c>
    </row>
    <row r="38" ht="15.75" hidden="1" customHeight="1">
      <c r="A38" s="5">
        <v>37.0</v>
      </c>
      <c r="B38" s="6" t="s">
        <v>123</v>
      </c>
      <c r="C38" s="7" t="s">
        <v>22</v>
      </c>
      <c r="D38" s="8">
        <v>43571.0</v>
      </c>
      <c r="E38" s="8" t="s">
        <v>23</v>
      </c>
      <c r="F38" s="8" t="s">
        <v>92</v>
      </c>
      <c r="G38" s="7" t="s">
        <v>93</v>
      </c>
      <c r="H38" s="20" t="s">
        <v>33</v>
      </c>
      <c r="I38" s="10">
        <v>9001.0</v>
      </c>
      <c r="J38" s="7">
        <v>8.5</v>
      </c>
      <c r="K38" s="6" t="str">
        <f>IF(I38=9001,VLOOKUP(J38,'ISO-reference'!$C$1:$D$67,2,FALSE),IF(I38=45001,VLOOKUP(J38,'ISO-reference'!$A$1:$B$40,2,FALSE),IF(I38=21001,VLOOKUP(J38,'ISO-reference'!$E$1:$F$75,2,FALSE),"No ISO Mapping")))</f>
        <v> Production &amp; service provision</v>
      </c>
      <c r="L38" s="7" t="s">
        <v>111</v>
      </c>
      <c r="M38" s="11"/>
      <c r="N38" s="12">
        <f t="shared" si="1"/>
        <v>43631</v>
      </c>
      <c r="O38" s="12">
        <v>43979.0</v>
      </c>
      <c r="P38" s="6" t="s">
        <v>124</v>
      </c>
      <c r="Q38" s="5" t="str">
        <f t="shared" si="2"/>
        <v>Closed</v>
      </c>
      <c r="R38" s="10">
        <f t="shared" si="3"/>
        <v>408</v>
      </c>
      <c r="S38" s="10">
        <f t="shared" si="4"/>
        <v>348</v>
      </c>
      <c r="T38" s="5"/>
      <c r="U38" s="5">
        <v>8212.0</v>
      </c>
    </row>
    <row r="39" ht="15.75" hidden="1" customHeight="1">
      <c r="A39" s="13">
        <v>38.0</v>
      </c>
      <c r="B39" s="14" t="s">
        <v>125</v>
      </c>
      <c r="C39" s="15" t="s">
        <v>22</v>
      </c>
      <c r="D39" s="16">
        <v>43571.0</v>
      </c>
      <c r="E39" s="16" t="s">
        <v>23</v>
      </c>
      <c r="F39" s="16" t="s">
        <v>92</v>
      </c>
      <c r="G39" s="15" t="s">
        <v>93</v>
      </c>
      <c r="H39" s="20" t="s">
        <v>33</v>
      </c>
      <c r="I39" s="17">
        <v>9001.0</v>
      </c>
      <c r="J39" s="15" t="s">
        <v>41</v>
      </c>
      <c r="K39" s="14" t="str">
        <f>IF(I39=9001,VLOOKUP(J39,'ISO-reference'!$C$1:$D$67,2,FALSE),IF(I39=45001,VLOOKUP(J39,'ISO-reference'!$A$1:$B$40,2,FALSE),IF(I39=21001,VLOOKUP(J39,'ISO-reference'!$E$1:$F$75,2,FALSE),"No ISO Mapping")))</f>
        <v> Design &amp; development controls</v>
      </c>
      <c r="L39" s="15" t="s">
        <v>35</v>
      </c>
      <c r="M39" s="18"/>
      <c r="N39" s="19">
        <f t="shared" si="1"/>
        <v>43631</v>
      </c>
      <c r="O39" s="19">
        <v>43613.0</v>
      </c>
      <c r="P39" s="14" t="s">
        <v>126</v>
      </c>
      <c r="Q39" s="13" t="str">
        <f t="shared" si="2"/>
        <v>Closed</v>
      </c>
      <c r="R39" s="17">
        <f t="shared" si="3"/>
        <v>42</v>
      </c>
      <c r="S39" s="17">
        <f t="shared" si="4"/>
        <v>-18</v>
      </c>
      <c r="T39" s="13"/>
      <c r="U39" s="13">
        <v>8213.0</v>
      </c>
    </row>
    <row r="40" ht="15.75" hidden="1" customHeight="1">
      <c r="A40" s="5">
        <v>39.0</v>
      </c>
      <c r="B40" s="6" t="s">
        <v>127</v>
      </c>
      <c r="C40" s="7" t="s">
        <v>22</v>
      </c>
      <c r="D40" s="8">
        <v>43571.0</v>
      </c>
      <c r="E40" s="8" t="s">
        <v>23</v>
      </c>
      <c r="F40" s="8" t="s">
        <v>92</v>
      </c>
      <c r="G40" s="7" t="s">
        <v>93</v>
      </c>
      <c r="H40" s="20" t="s">
        <v>33</v>
      </c>
      <c r="I40" s="10">
        <v>9001.0</v>
      </c>
      <c r="J40" s="7" t="s">
        <v>128</v>
      </c>
      <c r="K40" s="6" t="str">
        <f>IF(I40=9001,VLOOKUP(J40,'ISO-reference'!$C$1:$D$67,2,FALSE),IF(I40=45001,VLOOKUP(J40,'ISO-reference'!$A$1:$B$40,2,FALSE),IF(I40=21001,VLOOKUP(J40,'ISO-reference'!$E$1:$F$75,2,FALSE),"No ISO Mapping")))</f>
        <v> Customer communication</v>
      </c>
      <c r="L40" s="7" t="s">
        <v>111</v>
      </c>
      <c r="M40" s="11"/>
      <c r="N40" s="12">
        <f t="shared" si="1"/>
        <v>43631</v>
      </c>
      <c r="O40" s="12">
        <v>43886.0</v>
      </c>
      <c r="P40" s="6" t="s">
        <v>129</v>
      </c>
      <c r="Q40" s="5" t="str">
        <f t="shared" si="2"/>
        <v>Closed</v>
      </c>
      <c r="R40" s="10">
        <f t="shared" si="3"/>
        <v>315</v>
      </c>
      <c r="S40" s="10">
        <f t="shared" si="4"/>
        <v>255</v>
      </c>
      <c r="T40" s="5"/>
      <c r="U40" s="5">
        <v>8215.0</v>
      </c>
    </row>
    <row r="41" ht="15.75" customHeight="1">
      <c r="A41" s="13">
        <v>40.0</v>
      </c>
      <c r="B41" s="14" t="s">
        <v>99</v>
      </c>
      <c r="C41" s="15" t="s">
        <v>22</v>
      </c>
      <c r="D41" s="16">
        <v>43571.0</v>
      </c>
      <c r="E41" s="16" t="s">
        <v>23</v>
      </c>
      <c r="F41" s="16" t="s">
        <v>92</v>
      </c>
      <c r="G41" s="15" t="s">
        <v>93</v>
      </c>
      <c r="H41" s="9" t="s">
        <v>26</v>
      </c>
      <c r="I41" s="17">
        <v>45001.0</v>
      </c>
      <c r="J41" s="15">
        <v>8.1</v>
      </c>
      <c r="K41" s="14" t="str">
        <f>IF(I41=9001,VLOOKUP(J41,'ISO-reference'!$C$1:$D$67,2,FALSE),IF(I41=45001,VLOOKUP(J41,'ISO-reference'!$A$1:$B$40,2,FALSE),IF(I41=21001,VLOOKUP(J41,'ISO-reference'!$E$1:$F$75,2,FALSE),"No ISO Mapping")))</f>
        <v> Operational planning and control</v>
      </c>
      <c r="L41" s="15" t="s">
        <v>130</v>
      </c>
      <c r="M41" s="18"/>
      <c r="N41" s="19">
        <f t="shared" si="1"/>
        <v>43631</v>
      </c>
      <c r="O41" s="19">
        <v>43860.0</v>
      </c>
      <c r="P41" s="14" t="s">
        <v>131</v>
      </c>
      <c r="Q41" s="13" t="str">
        <f t="shared" si="2"/>
        <v>Closed</v>
      </c>
      <c r="R41" s="17">
        <f t="shared" si="3"/>
        <v>289</v>
      </c>
      <c r="S41" s="17">
        <f t="shared" si="4"/>
        <v>229</v>
      </c>
      <c r="T41" s="13"/>
      <c r="U41" s="13">
        <v>8583.0</v>
      </c>
    </row>
    <row r="42" ht="15.75" customHeight="1">
      <c r="A42" s="5">
        <v>41.0</v>
      </c>
      <c r="B42" s="6" t="s">
        <v>132</v>
      </c>
      <c r="C42" s="7" t="s">
        <v>22</v>
      </c>
      <c r="D42" s="8">
        <v>43601.0</v>
      </c>
      <c r="E42" s="8" t="s">
        <v>23</v>
      </c>
      <c r="F42" s="8" t="s">
        <v>66</v>
      </c>
      <c r="G42" s="7" t="s">
        <v>133</v>
      </c>
      <c r="H42" s="9" t="s">
        <v>26</v>
      </c>
      <c r="I42" s="10">
        <v>9001.0</v>
      </c>
      <c r="J42" s="7" t="s">
        <v>41</v>
      </c>
      <c r="K42" s="6" t="str">
        <f>IF(I42=9001,VLOOKUP(J42,'ISO-reference'!$C$1:$D$67,2,FALSE),IF(I42=45001,VLOOKUP(J42,'ISO-reference'!$A$1:$B$40,2,FALSE),IF(I42=21001,VLOOKUP(J42,'ISO-reference'!$E$1:$F$75,2,FALSE),"No ISO Mapping")))</f>
        <v> Design &amp; development controls</v>
      </c>
      <c r="L42" s="7" t="s">
        <v>35</v>
      </c>
      <c r="M42" s="11"/>
      <c r="N42" s="12">
        <f t="shared" si="1"/>
        <v>43661</v>
      </c>
      <c r="O42" s="12">
        <v>43864.0</v>
      </c>
      <c r="P42" s="6" t="s">
        <v>134</v>
      </c>
      <c r="Q42" s="5" t="str">
        <f t="shared" si="2"/>
        <v>Closed</v>
      </c>
      <c r="R42" s="10">
        <f t="shared" si="3"/>
        <v>263</v>
      </c>
      <c r="S42" s="10">
        <f t="shared" si="4"/>
        <v>203</v>
      </c>
      <c r="T42" s="5"/>
      <c r="U42" s="5">
        <v>8343.0</v>
      </c>
    </row>
    <row r="43" ht="15.75" customHeight="1">
      <c r="A43" s="13">
        <v>42.0</v>
      </c>
      <c r="B43" s="14" t="s">
        <v>135</v>
      </c>
      <c r="C43" s="15" t="s">
        <v>22</v>
      </c>
      <c r="D43" s="16">
        <v>43601.0</v>
      </c>
      <c r="E43" s="16" t="s">
        <v>23</v>
      </c>
      <c r="F43" s="16" t="s">
        <v>66</v>
      </c>
      <c r="G43" s="15" t="s">
        <v>133</v>
      </c>
      <c r="H43" s="9" t="s">
        <v>26</v>
      </c>
      <c r="I43" s="17">
        <v>9001.0</v>
      </c>
      <c r="J43" s="15" t="s">
        <v>44</v>
      </c>
      <c r="K43" s="14" t="str">
        <f>IF(I43=9001,VLOOKUP(J43,'ISO-reference'!$C$1:$D$67,2,FALSE),IF(I43=45001,VLOOKUP(J43,'ISO-reference'!$A$1:$B$40,2,FALSE),IF(I43=21001,VLOOKUP(J43,'ISO-reference'!$E$1:$F$75,2,FALSE),"No ISO Mapping")))</f>
        <v> Monitoring &amp; measuring resources</v>
      </c>
      <c r="L43" s="15" t="s">
        <v>111</v>
      </c>
      <c r="M43" s="18"/>
      <c r="N43" s="19">
        <f t="shared" si="1"/>
        <v>43661</v>
      </c>
      <c r="O43" s="19">
        <v>43837.0</v>
      </c>
      <c r="P43" s="14" t="s">
        <v>136</v>
      </c>
      <c r="Q43" s="13" t="str">
        <f t="shared" si="2"/>
        <v>Closed</v>
      </c>
      <c r="R43" s="17">
        <f t="shared" si="3"/>
        <v>236</v>
      </c>
      <c r="S43" s="17">
        <f t="shared" si="4"/>
        <v>176</v>
      </c>
      <c r="T43" s="13"/>
      <c r="U43" s="13">
        <v>8344.0</v>
      </c>
    </row>
    <row r="44" ht="15.75" customHeight="1">
      <c r="A44" s="5">
        <v>43.0</v>
      </c>
      <c r="B44" s="6" t="s">
        <v>137</v>
      </c>
      <c r="C44" s="7" t="s">
        <v>22</v>
      </c>
      <c r="D44" s="8">
        <v>43601.0</v>
      </c>
      <c r="E44" s="8" t="s">
        <v>23</v>
      </c>
      <c r="F44" s="8" t="s">
        <v>66</v>
      </c>
      <c r="G44" s="7" t="s">
        <v>133</v>
      </c>
      <c r="H44" s="9" t="s">
        <v>26</v>
      </c>
      <c r="I44" s="10">
        <v>9001.0</v>
      </c>
      <c r="J44" s="7" t="s">
        <v>138</v>
      </c>
      <c r="K44" s="6" t="str">
        <f>IF(I44=9001,VLOOKUP(J44,'ISO-reference'!$C$1:$D$67,2,FALSE),IF(I44=45001,VLOOKUP(J44,'ISO-reference'!$A$1:$B$40,2,FALSE),IF(I44=21001,VLOOKUP(J44,'ISO-reference'!$E$1:$F$75,2,FALSE),"No ISO Mapping")))</f>
        <v> General (Performance Evaluation)</v>
      </c>
      <c r="L44" s="7" t="s">
        <v>35</v>
      </c>
      <c r="M44" s="11"/>
      <c r="N44" s="12">
        <f t="shared" si="1"/>
        <v>43661</v>
      </c>
      <c r="O44" s="12">
        <v>43864.0</v>
      </c>
      <c r="P44" s="6" t="s">
        <v>139</v>
      </c>
      <c r="Q44" s="5" t="str">
        <f t="shared" si="2"/>
        <v>Closed</v>
      </c>
      <c r="R44" s="10">
        <f t="shared" si="3"/>
        <v>263</v>
      </c>
      <c r="S44" s="10">
        <f t="shared" si="4"/>
        <v>203</v>
      </c>
      <c r="T44" s="5"/>
      <c r="U44" s="5">
        <v>8345.0</v>
      </c>
    </row>
    <row r="45" ht="15.75" customHeight="1">
      <c r="A45" s="13">
        <v>44.0</v>
      </c>
      <c r="B45" s="14" t="s">
        <v>140</v>
      </c>
      <c r="C45" s="15" t="s">
        <v>22</v>
      </c>
      <c r="D45" s="16">
        <v>43601.0</v>
      </c>
      <c r="E45" s="16" t="s">
        <v>23</v>
      </c>
      <c r="F45" s="16" t="s">
        <v>66</v>
      </c>
      <c r="G45" s="15" t="s">
        <v>133</v>
      </c>
      <c r="H45" s="9" t="s">
        <v>26</v>
      </c>
      <c r="I45" s="17">
        <v>9001.0</v>
      </c>
      <c r="J45" s="15" t="s">
        <v>141</v>
      </c>
      <c r="K45" s="14" t="str">
        <f>IF(I45=9001,VLOOKUP(J45,'ISO-reference'!$C$1:$D$67,2,FALSE),IF(I45=45001,VLOOKUP(J45,'ISO-reference'!$A$1:$B$40,2,FALSE),IF(I45=21001,VLOOKUP(J45,'ISO-reference'!$E$1:$F$75,2,FALSE),"No ISO Mapping")))</f>
        <v> Analysis &amp; evaluation</v>
      </c>
      <c r="L45" s="15" t="s">
        <v>35</v>
      </c>
      <c r="M45" s="18"/>
      <c r="N45" s="19">
        <f t="shared" si="1"/>
        <v>43661</v>
      </c>
      <c r="O45" s="19">
        <v>43864.0</v>
      </c>
      <c r="P45" s="14" t="s">
        <v>142</v>
      </c>
      <c r="Q45" s="13" t="str">
        <f t="shared" si="2"/>
        <v>Closed</v>
      </c>
      <c r="R45" s="17">
        <f t="shared" si="3"/>
        <v>263</v>
      </c>
      <c r="S45" s="17">
        <f t="shared" si="4"/>
        <v>203</v>
      </c>
      <c r="T45" s="13"/>
      <c r="U45" s="13">
        <v>8347.0</v>
      </c>
    </row>
    <row r="46" ht="15.75" customHeight="1">
      <c r="A46" s="5">
        <v>45.0</v>
      </c>
      <c r="B46" s="6" t="s">
        <v>143</v>
      </c>
      <c r="C46" s="7" t="s">
        <v>22</v>
      </c>
      <c r="D46" s="8">
        <v>43601.0</v>
      </c>
      <c r="E46" s="8" t="s">
        <v>23</v>
      </c>
      <c r="F46" s="8" t="s">
        <v>66</v>
      </c>
      <c r="G46" s="7" t="s">
        <v>133</v>
      </c>
      <c r="H46" s="9" t="s">
        <v>26</v>
      </c>
      <c r="I46" s="10">
        <v>9001.0</v>
      </c>
      <c r="J46" s="7" t="s">
        <v>83</v>
      </c>
      <c r="K46" s="6" t="str">
        <f>IF(I46=9001,VLOOKUP(J46,'ISO-reference'!$C$1:$D$67,2,FALSE),IF(I46=45001,VLOOKUP(J46,'ISO-reference'!$A$1:$B$40,2,FALSE),IF(I46=21001,VLOOKUP(J46,'ISO-reference'!$E$1:$F$75,2,FALSE),"No ISO Mapping")))</f>
        <v> General (External Processes)</v>
      </c>
      <c r="L46" s="7" t="s">
        <v>30</v>
      </c>
      <c r="M46" s="11"/>
      <c r="N46" s="12">
        <f t="shared" si="1"/>
        <v>43661</v>
      </c>
      <c r="O46" s="12">
        <v>43837.0</v>
      </c>
      <c r="P46" s="6" t="s">
        <v>144</v>
      </c>
      <c r="Q46" s="5" t="str">
        <f t="shared" si="2"/>
        <v>Closed</v>
      </c>
      <c r="R46" s="10">
        <f t="shared" si="3"/>
        <v>236</v>
      </c>
      <c r="S46" s="10">
        <f t="shared" si="4"/>
        <v>176</v>
      </c>
      <c r="T46" s="5"/>
      <c r="U46" s="5">
        <v>8348.0</v>
      </c>
    </row>
    <row r="47" ht="15.75" customHeight="1">
      <c r="A47" s="13">
        <v>46.0</v>
      </c>
      <c r="B47" s="14" t="s">
        <v>145</v>
      </c>
      <c r="C47" s="15" t="s">
        <v>22</v>
      </c>
      <c r="D47" s="16">
        <v>43601.0</v>
      </c>
      <c r="E47" s="16" t="s">
        <v>23</v>
      </c>
      <c r="F47" s="16" t="s">
        <v>66</v>
      </c>
      <c r="G47" s="15" t="s">
        <v>133</v>
      </c>
      <c r="H47" s="9" t="s">
        <v>26</v>
      </c>
      <c r="I47" s="17">
        <v>9001.0</v>
      </c>
      <c r="J47" s="15" t="s">
        <v>44</v>
      </c>
      <c r="K47" s="14" t="str">
        <f>IF(I47=9001,VLOOKUP(J47,'ISO-reference'!$C$1:$D$67,2,FALSE),IF(I47=45001,VLOOKUP(J47,'ISO-reference'!$A$1:$B$40,2,FALSE),IF(I47=21001,VLOOKUP(J47,'ISO-reference'!$E$1:$F$75,2,FALSE),"No ISO Mapping")))</f>
        <v> Monitoring &amp; measuring resources</v>
      </c>
      <c r="L47" s="15" t="s">
        <v>30</v>
      </c>
      <c r="M47" s="18"/>
      <c r="N47" s="19">
        <f t="shared" si="1"/>
        <v>43661</v>
      </c>
      <c r="O47" s="19">
        <v>43873.0</v>
      </c>
      <c r="P47" s="14" t="s">
        <v>146</v>
      </c>
      <c r="Q47" s="13" t="str">
        <f t="shared" si="2"/>
        <v>Closed</v>
      </c>
      <c r="R47" s="17">
        <f t="shared" si="3"/>
        <v>272</v>
      </c>
      <c r="S47" s="17">
        <f t="shared" si="4"/>
        <v>212</v>
      </c>
      <c r="T47" s="13"/>
      <c r="U47" s="13">
        <v>8349.0</v>
      </c>
    </row>
    <row r="48" ht="15.75" customHeight="1">
      <c r="A48" s="5">
        <v>47.0</v>
      </c>
      <c r="B48" s="6" t="s">
        <v>147</v>
      </c>
      <c r="C48" s="7" t="s">
        <v>22</v>
      </c>
      <c r="D48" s="8">
        <v>43601.0</v>
      </c>
      <c r="E48" s="8" t="s">
        <v>23</v>
      </c>
      <c r="F48" s="8" t="s">
        <v>66</v>
      </c>
      <c r="G48" s="7" t="s">
        <v>133</v>
      </c>
      <c r="H48" s="9" t="s">
        <v>26</v>
      </c>
      <c r="I48" s="10">
        <v>9001.0</v>
      </c>
      <c r="J48" s="7" t="s">
        <v>148</v>
      </c>
      <c r="K48" s="6" t="str">
        <f>IF(I48=9001,VLOOKUP(J48,'ISO-reference'!$C$1:$D$67,2,FALSE),IF(I48=45001,VLOOKUP(J48,'ISO-reference'!$A$1:$B$40,2,FALSE),IF(I48=21001,VLOOKUP(J48,'ISO-reference'!$E$1:$F$75,2,FALSE),"No ISO Mapping")))</f>
        <v> Preservation</v>
      </c>
      <c r="L48" s="7" t="s">
        <v>35</v>
      </c>
      <c r="M48" s="11"/>
      <c r="N48" s="12">
        <f t="shared" si="1"/>
        <v>43661</v>
      </c>
      <c r="O48" s="12">
        <v>43837.0</v>
      </c>
      <c r="P48" s="6" t="s">
        <v>149</v>
      </c>
      <c r="Q48" s="5" t="str">
        <f t="shared" si="2"/>
        <v>Closed</v>
      </c>
      <c r="R48" s="10">
        <f t="shared" si="3"/>
        <v>236</v>
      </c>
      <c r="S48" s="10">
        <f t="shared" si="4"/>
        <v>176</v>
      </c>
      <c r="T48" s="5"/>
      <c r="U48" s="5">
        <v>8350.0</v>
      </c>
    </row>
    <row r="49" ht="15.75" customHeight="1">
      <c r="A49" s="13">
        <v>48.0</v>
      </c>
      <c r="B49" s="14" t="s">
        <v>150</v>
      </c>
      <c r="C49" s="15" t="s">
        <v>22</v>
      </c>
      <c r="D49" s="16">
        <v>43601.0</v>
      </c>
      <c r="E49" s="16" t="s">
        <v>23</v>
      </c>
      <c r="F49" s="16" t="s">
        <v>66</v>
      </c>
      <c r="G49" s="15" t="s">
        <v>133</v>
      </c>
      <c r="H49" s="9" t="s">
        <v>26</v>
      </c>
      <c r="I49" s="17">
        <v>9001.0</v>
      </c>
      <c r="J49" s="15" t="s">
        <v>75</v>
      </c>
      <c r="K49" s="14" t="str">
        <f>IF(I49=9001,VLOOKUP(J49,'ISO-reference'!$C$1:$D$67,2,FALSE),IF(I49=45001,VLOOKUP(J49,'ISO-reference'!$A$1:$B$40,2,FALSE),IF(I49=21001,VLOOKUP(J49,'ISO-reference'!$E$1:$F$75,2,FALSE),"No ISO Mapping")))</f>
        <v> Organizational knowledge</v>
      </c>
      <c r="L49" s="15" t="s">
        <v>27</v>
      </c>
      <c r="M49" s="18"/>
      <c r="N49" s="19">
        <f t="shared" si="1"/>
        <v>43661</v>
      </c>
      <c r="O49" s="19">
        <v>43837.0</v>
      </c>
      <c r="P49" s="14" t="s">
        <v>151</v>
      </c>
      <c r="Q49" s="13" t="str">
        <f t="shared" si="2"/>
        <v>Closed</v>
      </c>
      <c r="R49" s="17">
        <f t="shared" si="3"/>
        <v>236</v>
      </c>
      <c r="S49" s="17">
        <f t="shared" si="4"/>
        <v>176</v>
      </c>
      <c r="T49" s="13"/>
      <c r="U49" s="13">
        <v>8351.0</v>
      </c>
    </row>
    <row r="50" ht="15.75" hidden="1" customHeight="1">
      <c r="A50" s="5">
        <v>49.0</v>
      </c>
      <c r="B50" s="6" t="s">
        <v>152</v>
      </c>
      <c r="C50" s="7" t="s">
        <v>153</v>
      </c>
      <c r="D50" s="8">
        <v>43510.0</v>
      </c>
      <c r="E50" s="8" t="s">
        <v>23</v>
      </c>
      <c r="F50" s="8" t="s">
        <v>154</v>
      </c>
      <c r="G50" s="7" t="s">
        <v>155</v>
      </c>
      <c r="H50" s="20" t="s">
        <v>105</v>
      </c>
      <c r="I50" s="10">
        <v>9001.0</v>
      </c>
      <c r="J50" s="7" t="s">
        <v>44</v>
      </c>
      <c r="K50" s="6" t="str">
        <f>IF(I50=9001,VLOOKUP(J50,'ISO-reference'!$C$1:$D$67,2,FALSE),IF(I50=45001,VLOOKUP(J50,'ISO-reference'!$A$1:$B$40,2,FALSE),IF(I50=21001,VLOOKUP(J50,'ISO-reference'!$E$1:$F$75,2,FALSE),"No ISO Mapping")))</f>
        <v> Monitoring &amp; measuring resources</v>
      </c>
      <c r="L50" s="7" t="s">
        <v>89</v>
      </c>
      <c r="M50" s="11"/>
      <c r="N50" s="12">
        <f t="shared" si="1"/>
        <v>43570</v>
      </c>
      <c r="O50" s="12">
        <v>43600.0</v>
      </c>
      <c r="P50" s="6" t="s">
        <v>156</v>
      </c>
      <c r="Q50" s="5" t="str">
        <f t="shared" si="2"/>
        <v>Closed</v>
      </c>
      <c r="R50" s="10">
        <f t="shared" si="3"/>
        <v>90</v>
      </c>
      <c r="S50" s="10">
        <f t="shared" si="4"/>
        <v>30</v>
      </c>
      <c r="T50" s="5"/>
      <c r="U50" s="5">
        <v>8137.0</v>
      </c>
    </row>
    <row r="51" ht="15.75" hidden="1" customHeight="1">
      <c r="A51" s="13">
        <v>50.0</v>
      </c>
      <c r="B51" s="14" t="s">
        <v>157</v>
      </c>
      <c r="C51" s="15" t="s">
        <v>153</v>
      </c>
      <c r="D51" s="16">
        <v>43510.0</v>
      </c>
      <c r="E51" s="16" t="s">
        <v>23</v>
      </c>
      <c r="F51" s="16" t="s">
        <v>154</v>
      </c>
      <c r="G51" s="15" t="s">
        <v>155</v>
      </c>
      <c r="H51" s="20" t="s">
        <v>105</v>
      </c>
      <c r="I51" s="17">
        <v>9001.0</v>
      </c>
      <c r="J51" s="15" t="s">
        <v>88</v>
      </c>
      <c r="K51" s="14" t="str">
        <f>IF(I51=9001,VLOOKUP(J51,'ISO-reference'!$C$1:$D$67,2,FALSE),IF(I51=45001,VLOOKUP(J51,'ISO-reference'!$A$1:$B$40,2,FALSE),IF(I51=21001,VLOOKUP(J51,'ISO-reference'!$E$1:$F$75,2,FALSE),"No ISO Mapping")))</f>
        <v> Control of documented information</v>
      </c>
      <c r="L51" s="15" t="s">
        <v>89</v>
      </c>
      <c r="M51" s="18"/>
      <c r="N51" s="19">
        <f t="shared" si="1"/>
        <v>43570</v>
      </c>
      <c r="O51" s="19">
        <v>43600.0</v>
      </c>
      <c r="P51" s="14" t="s">
        <v>158</v>
      </c>
      <c r="Q51" s="13" t="str">
        <f t="shared" si="2"/>
        <v>Closed</v>
      </c>
      <c r="R51" s="17">
        <f t="shared" si="3"/>
        <v>90</v>
      </c>
      <c r="S51" s="17">
        <f t="shared" si="4"/>
        <v>30</v>
      </c>
      <c r="T51" s="13"/>
      <c r="U51" s="13">
        <v>8138.0</v>
      </c>
    </row>
    <row r="52" ht="15.75" hidden="1" customHeight="1">
      <c r="A52" s="5">
        <v>51.0</v>
      </c>
      <c r="B52" s="6" t="s">
        <v>159</v>
      </c>
      <c r="C52" s="7" t="s">
        <v>153</v>
      </c>
      <c r="D52" s="8">
        <v>43510.0</v>
      </c>
      <c r="E52" s="8" t="s">
        <v>23</v>
      </c>
      <c r="F52" s="8" t="s">
        <v>154</v>
      </c>
      <c r="G52" s="7" t="s">
        <v>155</v>
      </c>
      <c r="H52" s="20" t="s">
        <v>105</v>
      </c>
      <c r="I52" s="10">
        <v>9001.0</v>
      </c>
      <c r="J52" s="7" t="s">
        <v>128</v>
      </c>
      <c r="K52" s="6" t="str">
        <f>IF(I52=9001,VLOOKUP(J52,'ISO-reference'!$C$1:$D$67,2,FALSE),IF(I52=45001,VLOOKUP(J52,'ISO-reference'!$A$1:$B$40,2,FALSE),IF(I52=21001,VLOOKUP(J52,'ISO-reference'!$E$1:$F$75,2,FALSE),"No ISO Mapping")))</f>
        <v> Customer communication</v>
      </c>
      <c r="L52" s="7" t="s">
        <v>35</v>
      </c>
      <c r="M52" s="11"/>
      <c r="N52" s="12">
        <f t="shared" si="1"/>
        <v>43570</v>
      </c>
      <c r="O52" s="12">
        <v>43600.0</v>
      </c>
      <c r="P52" s="6" t="s">
        <v>160</v>
      </c>
      <c r="Q52" s="5" t="str">
        <f t="shared" si="2"/>
        <v>Closed</v>
      </c>
      <c r="R52" s="10">
        <f t="shared" si="3"/>
        <v>90</v>
      </c>
      <c r="S52" s="10">
        <f t="shared" si="4"/>
        <v>30</v>
      </c>
      <c r="T52" s="5"/>
      <c r="U52" s="5">
        <v>8139.0</v>
      </c>
    </row>
    <row r="53" ht="15.75" hidden="1" customHeight="1">
      <c r="A53" s="13">
        <v>52.0</v>
      </c>
      <c r="B53" s="14" t="s">
        <v>161</v>
      </c>
      <c r="C53" s="15" t="s">
        <v>153</v>
      </c>
      <c r="D53" s="16">
        <v>43510.0</v>
      </c>
      <c r="E53" s="16" t="s">
        <v>23</v>
      </c>
      <c r="F53" s="16" t="s">
        <v>154</v>
      </c>
      <c r="G53" s="15" t="s">
        <v>155</v>
      </c>
      <c r="H53" s="20" t="s">
        <v>105</v>
      </c>
      <c r="I53" s="17">
        <v>9001.0</v>
      </c>
      <c r="J53" s="15" t="s">
        <v>162</v>
      </c>
      <c r="K53" s="14" t="str">
        <f>IF(I53=9001,VLOOKUP(J53,'ISO-reference'!$C$1:$D$67,2,FALSE),IF(I53=45001,VLOOKUP(J53,'ISO-reference'!$A$1:$B$40,2,FALSE),IF(I53=21001,VLOOKUP(J53,'ISO-reference'!$E$1:$F$75,2,FALSE),"No ISO Mapping")))</f>
        <v> Type &amp; extent of control</v>
      </c>
      <c r="L53" s="15" t="s">
        <v>35</v>
      </c>
      <c r="M53" s="18"/>
      <c r="N53" s="19">
        <f t="shared" si="1"/>
        <v>43570</v>
      </c>
      <c r="O53" s="19">
        <v>43600.0</v>
      </c>
      <c r="P53" s="14" t="s">
        <v>163</v>
      </c>
      <c r="Q53" s="13" t="str">
        <f t="shared" si="2"/>
        <v>Closed</v>
      </c>
      <c r="R53" s="17">
        <f t="shared" si="3"/>
        <v>90</v>
      </c>
      <c r="S53" s="17">
        <f t="shared" si="4"/>
        <v>30</v>
      </c>
      <c r="T53" s="13"/>
      <c r="U53" s="13">
        <v>8140.0</v>
      </c>
    </row>
    <row r="54" ht="15.75" hidden="1" customHeight="1">
      <c r="A54" s="5">
        <v>53.0</v>
      </c>
      <c r="B54" s="6" t="s">
        <v>164</v>
      </c>
      <c r="C54" s="7" t="s">
        <v>153</v>
      </c>
      <c r="D54" s="8">
        <v>43510.0</v>
      </c>
      <c r="E54" s="8" t="s">
        <v>23</v>
      </c>
      <c r="F54" s="8" t="s">
        <v>154</v>
      </c>
      <c r="G54" s="7" t="s">
        <v>155</v>
      </c>
      <c r="H54" s="20" t="s">
        <v>105</v>
      </c>
      <c r="I54" s="10">
        <v>9001.0</v>
      </c>
      <c r="J54" s="7" t="s">
        <v>162</v>
      </c>
      <c r="K54" s="6" t="str">
        <f>IF(I54=9001,VLOOKUP(J54,'ISO-reference'!$C$1:$D$67,2,FALSE),IF(I54=45001,VLOOKUP(J54,'ISO-reference'!$A$1:$B$40,2,FALSE),IF(I54=21001,VLOOKUP(J54,'ISO-reference'!$E$1:$F$75,2,FALSE),"No ISO Mapping")))</f>
        <v> Type &amp; extent of control</v>
      </c>
      <c r="L54" s="7" t="s">
        <v>35</v>
      </c>
      <c r="M54" s="11"/>
      <c r="N54" s="12">
        <f t="shared" si="1"/>
        <v>43570</v>
      </c>
      <c r="O54" s="12">
        <v>43600.0</v>
      </c>
      <c r="P54" s="6" t="s">
        <v>165</v>
      </c>
      <c r="Q54" s="5" t="str">
        <f t="shared" si="2"/>
        <v>Closed</v>
      </c>
      <c r="R54" s="10">
        <f t="shared" si="3"/>
        <v>90</v>
      </c>
      <c r="S54" s="10">
        <f t="shared" si="4"/>
        <v>30</v>
      </c>
      <c r="T54" s="5"/>
      <c r="U54" s="5">
        <v>8141.0</v>
      </c>
    </row>
    <row r="55" ht="15.75" hidden="1" customHeight="1">
      <c r="A55" s="13">
        <v>54.0</v>
      </c>
      <c r="B55" s="14" t="s">
        <v>166</v>
      </c>
      <c r="C55" s="15" t="s">
        <v>153</v>
      </c>
      <c r="D55" s="16">
        <v>43510.0</v>
      </c>
      <c r="E55" s="16" t="s">
        <v>23</v>
      </c>
      <c r="F55" s="16" t="s">
        <v>154</v>
      </c>
      <c r="G55" s="15" t="s">
        <v>155</v>
      </c>
      <c r="H55" s="20" t="s">
        <v>105</v>
      </c>
      <c r="I55" s="17">
        <v>9001.0</v>
      </c>
      <c r="J55" s="15" t="s">
        <v>138</v>
      </c>
      <c r="K55" s="14" t="str">
        <f>IF(I55=9001,VLOOKUP(J55,'ISO-reference'!$C$1:$D$67,2,FALSE),IF(I55=45001,VLOOKUP(J55,'ISO-reference'!$A$1:$B$40,2,FALSE),IF(I55=21001,VLOOKUP(J55,'ISO-reference'!$E$1:$F$75,2,FALSE),"No ISO Mapping")))</f>
        <v> General (Performance Evaluation)</v>
      </c>
      <c r="L55" s="15" t="s">
        <v>27</v>
      </c>
      <c r="M55" s="18"/>
      <c r="N55" s="19">
        <f t="shared" si="1"/>
        <v>43570</v>
      </c>
      <c r="O55" s="19">
        <v>43600.0</v>
      </c>
      <c r="P55" s="14" t="s">
        <v>167</v>
      </c>
      <c r="Q55" s="13" t="str">
        <f t="shared" si="2"/>
        <v>Closed</v>
      </c>
      <c r="R55" s="17">
        <f t="shared" si="3"/>
        <v>90</v>
      </c>
      <c r="S55" s="17">
        <f t="shared" si="4"/>
        <v>30</v>
      </c>
      <c r="T55" s="13"/>
      <c r="U55" s="13">
        <v>8142.0</v>
      </c>
    </row>
    <row r="56" ht="15.75" hidden="1" customHeight="1">
      <c r="A56" s="5">
        <v>55.0</v>
      </c>
      <c r="B56" s="6" t="s">
        <v>168</v>
      </c>
      <c r="C56" s="7" t="s">
        <v>153</v>
      </c>
      <c r="D56" s="8">
        <v>43510.0</v>
      </c>
      <c r="E56" s="8" t="s">
        <v>23</v>
      </c>
      <c r="F56" s="8" t="s">
        <v>154</v>
      </c>
      <c r="G56" s="7" t="s">
        <v>155</v>
      </c>
      <c r="H56" s="20" t="s">
        <v>105</v>
      </c>
      <c r="I56" s="10">
        <v>9001.0</v>
      </c>
      <c r="J56" s="7" t="s">
        <v>59</v>
      </c>
      <c r="K56" s="6" t="str">
        <f>IF(I56=9001,VLOOKUP(J56,'ISO-reference'!$C$1:$D$67,2,FALSE),IF(I56=45001,VLOOKUP(J56,'ISO-reference'!$A$1:$B$40,2,FALSE),IF(I56=21001,VLOOKUP(J56,'ISO-reference'!$E$1:$F$75,2,FALSE),"No ISO Mapping")))</f>
        <v> People</v>
      </c>
      <c r="L56" s="7" t="s">
        <v>27</v>
      </c>
      <c r="M56" s="11"/>
      <c r="N56" s="12">
        <f t="shared" si="1"/>
        <v>43570</v>
      </c>
      <c r="O56" s="12">
        <v>43600.0</v>
      </c>
      <c r="P56" s="6" t="s">
        <v>169</v>
      </c>
      <c r="Q56" s="5" t="str">
        <f t="shared" si="2"/>
        <v>Closed</v>
      </c>
      <c r="R56" s="10">
        <f t="shared" si="3"/>
        <v>90</v>
      </c>
      <c r="S56" s="10">
        <f t="shared" si="4"/>
        <v>30</v>
      </c>
      <c r="T56" s="5"/>
      <c r="U56" s="5">
        <v>8143.0</v>
      </c>
    </row>
    <row r="57" ht="15.75" hidden="1" customHeight="1">
      <c r="A57" s="13">
        <v>56.0</v>
      </c>
      <c r="B57" s="14" t="s">
        <v>170</v>
      </c>
      <c r="C57" s="15" t="s">
        <v>153</v>
      </c>
      <c r="D57" s="16">
        <v>43510.0</v>
      </c>
      <c r="E57" s="16" t="s">
        <v>23</v>
      </c>
      <c r="F57" s="16" t="s">
        <v>154</v>
      </c>
      <c r="G57" s="15" t="s">
        <v>155</v>
      </c>
      <c r="H57" s="20" t="s">
        <v>105</v>
      </c>
      <c r="I57" s="17">
        <v>9001.0</v>
      </c>
      <c r="J57" s="15" t="s">
        <v>148</v>
      </c>
      <c r="K57" s="14" t="str">
        <f>IF(I57=9001,VLOOKUP(J57,'ISO-reference'!$C$1:$D$67,2,FALSE),IF(I57=45001,VLOOKUP(J57,'ISO-reference'!$A$1:$B$40,2,FALSE),IF(I57=21001,VLOOKUP(J57,'ISO-reference'!$E$1:$F$75,2,FALSE),"No ISO Mapping")))</f>
        <v> Preservation</v>
      </c>
      <c r="L57" s="15" t="s">
        <v>30</v>
      </c>
      <c r="M57" s="18"/>
      <c r="N57" s="19">
        <f t="shared" si="1"/>
        <v>43570</v>
      </c>
      <c r="O57" s="19">
        <v>43600.0</v>
      </c>
      <c r="P57" s="14" t="s">
        <v>171</v>
      </c>
      <c r="Q57" s="13" t="str">
        <f t="shared" si="2"/>
        <v>Closed</v>
      </c>
      <c r="R57" s="17">
        <f t="shared" si="3"/>
        <v>90</v>
      </c>
      <c r="S57" s="17">
        <f t="shared" si="4"/>
        <v>30</v>
      </c>
      <c r="T57" s="13"/>
      <c r="U57" s="13">
        <v>8145.0</v>
      </c>
    </row>
    <row r="58" ht="15.75" hidden="1" customHeight="1">
      <c r="A58" s="5">
        <v>57.0</v>
      </c>
      <c r="B58" s="6" t="s">
        <v>172</v>
      </c>
      <c r="C58" s="7" t="s">
        <v>153</v>
      </c>
      <c r="D58" s="8">
        <v>43510.0</v>
      </c>
      <c r="E58" s="8" t="s">
        <v>23</v>
      </c>
      <c r="F58" s="8" t="s">
        <v>154</v>
      </c>
      <c r="G58" s="7" t="s">
        <v>155</v>
      </c>
      <c r="H58" s="20" t="s">
        <v>105</v>
      </c>
      <c r="I58" s="10">
        <v>9001.0</v>
      </c>
      <c r="J58" s="7" t="s">
        <v>50</v>
      </c>
      <c r="K58" s="6" t="str">
        <f>IF(I58=9001,VLOOKUP(J58,'ISO-reference'!$C$1:$D$67,2,FALSE),IF(I58=45001,VLOOKUP(J58,'ISO-reference'!$A$1:$B$40,2,FALSE),IF(I58=21001,VLOOKUP(J58,'ISO-reference'!$E$1:$F$75,2,FALSE),"No ISO Mapping")))</f>
        <v> Environment for Operating Processes</v>
      </c>
      <c r="L58" s="7" t="s">
        <v>30</v>
      </c>
      <c r="M58" s="11"/>
      <c r="N58" s="12">
        <f t="shared" si="1"/>
        <v>43570</v>
      </c>
      <c r="O58" s="12">
        <v>43600.0</v>
      </c>
      <c r="P58" s="6" t="s">
        <v>173</v>
      </c>
      <c r="Q58" s="5" t="str">
        <f t="shared" si="2"/>
        <v>Closed</v>
      </c>
      <c r="R58" s="10">
        <f t="shared" si="3"/>
        <v>90</v>
      </c>
      <c r="S58" s="10">
        <f t="shared" si="4"/>
        <v>30</v>
      </c>
      <c r="T58" s="5"/>
      <c r="U58" s="5">
        <v>8146.0</v>
      </c>
    </row>
    <row r="59" ht="15.75" hidden="1" customHeight="1">
      <c r="A59" s="13">
        <v>58.0</v>
      </c>
      <c r="B59" s="14" t="s">
        <v>174</v>
      </c>
      <c r="C59" s="15" t="s">
        <v>153</v>
      </c>
      <c r="D59" s="16">
        <v>43510.0</v>
      </c>
      <c r="E59" s="16" t="s">
        <v>23</v>
      </c>
      <c r="F59" s="16" t="s">
        <v>154</v>
      </c>
      <c r="G59" s="15" t="s">
        <v>155</v>
      </c>
      <c r="H59" s="20" t="s">
        <v>105</v>
      </c>
      <c r="I59" s="17">
        <v>9001.0</v>
      </c>
      <c r="J59" s="15" t="s">
        <v>175</v>
      </c>
      <c r="K59" s="14" t="str">
        <f>IF(I59=9001,VLOOKUP(J59,'ISO-reference'!$C$1:$D$67,2,FALSE),IF(I59=45001,VLOOKUP(J59,'ISO-reference'!$A$1:$B$40,2,FALSE),IF(I59=21001,VLOOKUP(J59,'ISO-reference'!$E$1:$F$75,2,FALSE),"No ISO Mapping")))</f>
        <v> Information for external provide</v>
      </c>
      <c r="L59" s="15" t="s">
        <v>30</v>
      </c>
      <c r="M59" s="18"/>
      <c r="N59" s="19">
        <f t="shared" si="1"/>
        <v>43570</v>
      </c>
      <c r="O59" s="19">
        <v>43600.0</v>
      </c>
      <c r="P59" s="14" t="s">
        <v>176</v>
      </c>
      <c r="Q59" s="13" t="str">
        <f t="shared" si="2"/>
        <v>Closed</v>
      </c>
      <c r="R59" s="17">
        <f t="shared" si="3"/>
        <v>90</v>
      </c>
      <c r="S59" s="17">
        <f t="shared" si="4"/>
        <v>30</v>
      </c>
      <c r="T59" s="13"/>
      <c r="U59" s="13">
        <v>8147.0</v>
      </c>
    </row>
    <row r="60" ht="15.75" hidden="1" customHeight="1">
      <c r="A60" s="5">
        <v>59.0</v>
      </c>
      <c r="B60" s="6" t="s">
        <v>177</v>
      </c>
      <c r="C60" s="7" t="s">
        <v>153</v>
      </c>
      <c r="D60" s="8">
        <v>43529.0</v>
      </c>
      <c r="E60" s="8" t="s">
        <v>23</v>
      </c>
      <c r="F60" s="8" t="s">
        <v>24</v>
      </c>
      <c r="G60" s="7" t="s">
        <v>25</v>
      </c>
      <c r="H60" s="20" t="s">
        <v>105</v>
      </c>
      <c r="I60" s="10">
        <v>9001.0</v>
      </c>
      <c r="J60" s="7">
        <v>7.3</v>
      </c>
      <c r="K60" s="6" t="str">
        <f>IF(I60=9001,VLOOKUP(J60,'ISO-reference'!$C$1:$D$67,2,FALSE),IF(I60=45001,VLOOKUP(J60,'ISO-reference'!$A$1:$B$40,2,FALSE),IF(I60=21001,VLOOKUP(J60,'ISO-reference'!$E$1:$F$75,2,FALSE),"No ISO Mapping")))</f>
        <v> Awareness</v>
      </c>
      <c r="L60" s="7" t="s">
        <v>27</v>
      </c>
      <c r="M60" s="11"/>
      <c r="N60" s="12">
        <f t="shared" si="1"/>
        <v>43589</v>
      </c>
      <c r="O60" s="12">
        <v>43684.0</v>
      </c>
      <c r="P60" s="6" t="s">
        <v>178</v>
      </c>
      <c r="Q60" s="5" t="str">
        <f t="shared" si="2"/>
        <v>Closed</v>
      </c>
      <c r="R60" s="10">
        <f t="shared" si="3"/>
        <v>155</v>
      </c>
      <c r="S60" s="10">
        <f t="shared" si="4"/>
        <v>95</v>
      </c>
      <c r="T60" s="5"/>
      <c r="U60" s="5">
        <v>10569.0</v>
      </c>
    </row>
    <row r="61" ht="15.75" hidden="1" customHeight="1">
      <c r="A61" s="13">
        <v>60.0</v>
      </c>
      <c r="B61" s="14" t="s">
        <v>179</v>
      </c>
      <c r="C61" s="15" t="s">
        <v>153</v>
      </c>
      <c r="D61" s="16">
        <v>43610.0</v>
      </c>
      <c r="E61" s="16" t="s">
        <v>23</v>
      </c>
      <c r="F61" s="15" t="s">
        <v>180</v>
      </c>
      <c r="G61" s="15" t="s">
        <v>180</v>
      </c>
      <c r="H61" s="20" t="s">
        <v>33</v>
      </c>
      <c r="I61" s="17">
        <v>9001.0</v>
      </c>
      <c r="J61" s="15">
        <v>4.3</v>
      </c>
      <c r="K61" s="14" t="str">
        <f>IF(I61=9001,VLOOKUP(J61,'ISO-reference'!$C$1:$D$67,2,FALSE),IF(I61=45001,VLOOKUP(J61,'ISO-reference'!$A$1:$B$40,2,FALSE),IF(I61=21001,VLOOKUP(J61,'ISO-reference'!$E$1:$F$75,2,FALSE),"No ISO Mapping")))</f>
        <v> Scope of QMS</v>
      </c>
      <c r="L61" s="15" t="s">
        <v>35</v>
      </c>
      <c r="M61" s="18"/>
      <c r="N61" s="19">
        <f t="shared" si="1"/>
        <v>43670</v>
      </c>
      <c r="O61" s="19">
        <v>43841.0</v>
      </c>
      <c r="P61" s="14" t="s">
        <v>181</v>
      </c>
      <c r="Q61" s="13" t="str">
        <f t="shared" si="2"/>
        <v>Closed</v>
      </c>
      <c r="R61" s="17">
        <f t="shared" si="3"/>
        <v>231</v>
      </c>
      <c r="S61" s="17">
        <f t="shared" si="4"/>
        <v>171</v>
      </c>
      <c r="T61" s="13"/>
      <c r="U61" s="13">
        <v>10625.0</v>
      </c>
    </row>
    <row r="62" ht="15.75" hidden="1" customHeight="1">
      <c r="A62" s="5">
        <v>61.0</v>
      </c>
      <c r="B62" s="6" t="s">
        <v>182</v>
      </c>
      <c r="C62" s="7" t="s">
        <v>153</v>
      </c>
      <c r="D62" s="8">
        <v>43614.0</v>
      </c>
      <c r="E62" s="8" t="s">
        <v>23</v>
      </c>
      <c r="F62" s="7" t="s">
        <v>180</v>
      </c>
      <c r="G62" s="7" t="s">
        <v>180</v>
      </c>
      <c r="H62" s="20" t="s">
        <v>33</v>
      </c>
      <c r="I62" s="10">
        <v>9001.0</v>
      </c>
      <c r="J62" s="7">
        <v>4.2</v>
      </c>
      <c r="K62" s="6" t="str">
        <f>IF(I62=9001,VLOOKUP(J62,'ISO-reference'!$C$1:$D$67,2,FALSE),IF(I62=45001,VLOOKUP(J62,'ISO-reference'!$A$1:$B$40,2,FALSE),IF(I62=21001,VLOOKUP(J62,'ISO-reference'!$E$1:$F$75,2,FALSE),"No ISO Mapping")))</f>
        <v> Needs &amp; Expectations</v>
      </c>
      <c r="L62" s="7" t="s">
        <v>30</v>
      </c>
      <c r="M62" s="11"/>
      <c r="N62" s="12">
        <f t="shared" si="1"/>
        <v>43674</v>
      </c>
      <c r="O62" s="12">
        <v>43841.0</v>
      </c>
      <c r="P62" s="6" t="s">
        <v>183</v>
      </c>
      <c r="Q62" s="5" t="str">
        <f t="shared" si="2"/>
        <v>Closed</v>
      </c>
      <c r="R62" s="10">
        <f t="shared" si="3"/>
        <v>227</v>
      </c>
      <c r="S62" s="10">
        <f t="shared" si="4"/>
        <v>167</v>
      </c>
      <c r="T62" s="5"/>
      <c r="U62" s="5">
        <v>10656.0</v>
      </c>
    </row>
    <row r="63" ht="15.75" hidden="1" customHeight="1">
      <c r="A63" s="13">
        <v>62.0</v>
      </c>
      <c r="B63" s="14" t="s">
        <v>184</v>
      </c>
      <c r="C63" s="15" t="s">
        <v>153</v>
      </c>
      <c r="D63" s="16">
        <v>43614.0</v>
      </c>
      <c r="E63" s="16" t="s">
        <v>23</v>
      </c>
      <c r="F63" s="15" t="s">
        <v>180</v>
      </c>
      <c r="G63" s="15" t="s">
        <v>180</v>
      </c>
      <c r="H63" s="20" t="s">
        <v>33</v>
      </c>
      <c r="I63" s="17">
        <v>9001.0</v>
      </c>
      <c r="J63" s="15">
        <v>4.2</v>
      </c>
      <c r="K63" s="14" t="str">
        <f>IF(I63=9001,VLOOKUP(J63,'ISO-reference'!$C$1:$D$67,2,FALSE),IF(I63=45001,VLOOKUP(J63,'ISO-reference'!$A$1:$B$40,2,FALSE),IF(I63=21001,VLOOKUP(J63,'ISO-reference'!$E$1:$F$75,2,FALSE),"No ISO Mapping")))</f>
        <v> Needs &amp; Expectations</v>
      </c>
      <c r="L63" s="15" t="s">
        <v>30</v>
      </c>
      <c r="M63" s="18"/>
      <c r="N63" s="19">
        <f t="shared" si="1"/>
        <v>43674</v>
      </c>
      <c r="O63" s="19">
        <v>43841.0</v>
      </c>
      <c r="P63" s="14" t="s">
        <v>185</v>
      </c>
      <c r="Q63" s="13" t="str">
        <f t="shared" si="2"/>
        <v>Closed</v>
      </c>
      <c r="R63" s="17">
        <f t="shared" si="3"/>
        <v>227</v>
      </c>
      <c r="S63" s="17">
        <f t="shared" si="4"/>
        <v>167</v>
      </c>
      <c r="T63" s="13"/>
      <c r="U63" s="13">
        <v>10657.0</v>
      </c>
    </row>
    <row r="64" ht="15.75" hidden="1" customHeight="1">
      <c r="A64" s="5">
        <v>63.0</v>
      </c>
      <c r="B64" s="6" t="s">
        <v>186</v>
      </c>
      <c r="C64" s="7" t="s">
        <v>153</v>
      </c>
      <c r="D64" s="8">
        <v>43616.0</v>
      </c>
      <c r="E64" s="8" t="s">
        <v>23</v>
      </c>
      <c r="F64" s="7" t="s">
        <v>180</v>
      </c>
      <c r="G64" s="7" t="s">
        <v>180</v>
      </c>
      <c r="H64" s="20" t="s">
        <v>33</v>
      </c>
      <c r="I64" s="10">
        <v>9001.0</v>
      </c>
      <c r="J64" s="7">
        <v>4.2</v>
      </c>
      <c r="K64" s="6" t="str">
        <f>IF(I64=9001,VLOOKUP(J64,'ISO-reference'!$C$1:$D$67,2,FALSE),IF(I64=45001,VLOOKUP(J64,'ISO-reference'!$A$1:$B$40,2,FALSE),IF(I64=21001,VLOOKUP(J64,'ISO-reference'!$E$1:$F$75,2,FALSE),"No ISO Mapping")))</f>
        <v> Needs &amp; Expectations</v>
      </c>
      <c r="L64" s="7" t="s">
        <v>27</v>
      </c>
      <c r="M64" s="11"/>
      <c r="N64" s="12">
        <f t="shared" si="1"/>
        <v>43676</v>
      </c>
      <c r="O64" s="12">
        <v>43853.0</v>
      </c>
      <c r="P64" s="6" t="s">
        <v>187</v>
      </c>
      <c r="Q64" s="5" t="str">
        <f t="shared" si="2"/>
        <v>Closed</v>
      </c>
      <c r="R64" s="10">
        <f t="shared" si="3"/>
        <v>237</v>
      </c>
      <c r="S64" s="10">
        <f t="shared" si="4"/>
        <v>177</v>
      </c>
      <c r="T64" s="5"/>
      <c r="U64" s="5">
        <v>10658.0</v>
      </c>
    </row>
    <row r="65" ht="15.75" hidden="1" customHeight="1">
      <c r="A65" s="13">
        <v>64.0</v>
      </c>
      <c r="B65" s="14" t="s">
        <v>188</v>
      </c>
      <c r="C65" s="15" t="s">
        <v>153</v>
      </c>
      <c r="D65" s="16">
        <v>43616.0</v>
      </c>
      <c r="E65" s="16" t="s">
        <v>23</v>
      </c>
      <c r="F65" s="15" t="s">
        <v>180</v>
      </c>
      <c r="G65" s="15" t="s">
        <v>180</v>
      </c>
      <c r="H65" s="20" t="s">
        <v>33</v>
      </c>
      <c r="I65" s="17">
        <v>9001.0</v>
      </c>
      <c r="J65" s="15">
        <v>4.2</v>
      </c>
      <c r="K65" s="14" t="str">
        <f>IF(I65=9001,VLOOKUP(J65,'ISO-reference'!$C$1:$D$67,2,FALSE),IF(I65=45001,VLOOKUP(J65,'ISO-reference'!$A$1:$B$40,2,FALSE),IF(I65=21001,VLOOKUP(J65,'ISO-reference'!$E$1:$F$75,2,FALSE),"No ISO Mapping")))</f>
        <v> Needs &amp; Expectations</v>
      </c>
      <c r="L65" s="15" t="s">
        <v>35</v>
      </c>
      <c r="M65" s="18"/>
      <c r="N65" s="19">
        <f t="shared" si="1"/>
        <v>43676</v>
      </c>
      <c r="O65" s="19">
        <v>43840.0</v>
      </c>
      <c r="P65" s="14" t="s">
        <v>189</v>
      </c>
      <c r="Q65" s="13" t="str">
        <f t="shared" si="2"/>
        <v>Closed</v>
      </c>
      <c r="R65" s="17">
        <f t="shared" si="3"/>
        <v>224</v>
      </c>
      <c r="S65" s="17">
        <f t="shared" si="4"/>
        <v>164</v>
      </c>
      <c r="T65" s="13"/>
      <c r="U65" s="13">
        <v>10659.0</v>
      </c>
    </row>
    <row r="66" ht="15.75" hidden="1" customHeight="1">
      <c r="A66" s="5">
        <v>65.0</v>
      </c>
      <c r="B66" s="6" t="s">
        <v>190</v>
      </c>
      <c r="C66" s="7" t="s">
        <v>22</v>
      </c>
      <c r="D66" s="8">
        <v>43640.0</v>
      </c>
      <c r="E66" s="8" t="s">
        <v>23</v>
      </c>
      <c r="F66" s="8" t="s">
        <v>92</v>
      </c>
      <c r="G66" s="7" t="s">
        <v>191</v>
      </c>
      <c r="H66" s="20" t="s">
        <v>33</v>
      </c>
      <c r="I66" s="10">
        <v>9001.0</v>
      </c>
      <c r="J66" s="7" t="s">
        <v>80</v>
      </c>
      <c r="K66" s="6" t="str">
        <f>IF(I66=9001,VLOOKUP(J66,'ISO-reference'!$C$1:$D$67,2,FALSE),IF(I66=45001,VLOOKUP(J66,'ISO-reference'!$A$1:$B$40,2,FALSE),IF(I66=21001,VLOOKUP(J66,'ISO-reference'!$E$1:$F$75,2,FALSE),"No ISO Mapping")))</f>
        <v> Control of production &amp;  service provision</v>
      </c>
      <c r="L66" s="7" t="s">
        <v>30</v>
      </c>
      <c r="M66" s="11"/>
      <c r="N66" s="12">
        <f t="shared" si="1"/>
        <v>43700</v>
      </c>
      <c r="O66" s="12">
        <v>43888.0</v>
      </c>
      <c r="P66" s="6" t="s">
        <v>192</v>
      </c>
      <c r="Q66" s="5" t="str">
        <f t="shared" si="2"/>
        <v>Closed</v>
      </c>
      <c r="R66" s="10">
        <f t="shared" si="3"/>
        <v>248</v>
      </c>
      <c r="S66" s="10">
        <f t="shared" si="4"/>
        <v>188</v>
      </c>
      <c r="T66" s="5"/>
      <c r="U66" s="5">
        <v>10982.0</v>
      </c>
    </row>
    <row r="67" ht="15.75" hidden="1" customHeight="1">
      <c r="A67" s="13">
        <v>66.0</v>
      </c>
      <c r="B67" s="14" t="s">
        <v>193</v>
      </c>
      <c r="C67" s="15" t="s">
        <v>22</v>
      </c>
      <c r="D67" s="16">
        <v>43640.0</v>
      </c>
      <c r="E67" s="16" t="s">
        <v>23</v>
      </c>
      <c r="F67" s="16" t="s">
        <v>92</v>
      </c>
      <c r="G67" s="15" t="s">
        <v>191</v>
      </c>
      <c r="H67" s="20" t="s">
        <v>33</v>
      </c>
      <c r="I67" s="17">
        <v>9001.0</v>
      </c>
      <c r="J67" s="15" t="s">
        <v>138</v>
      </c>
      <c r="K67" s="14" t="str">
        <f>IF(I67=9001,VLOOKUP(J67,'ISO-reference'!$C$1:$D$67,2,FALSE),IF(I67=45001,VLOOKUP(J67,'ISO-reference'!$A$1:$B$40,2,FALSE),IF(I67=21001,VLOOKUP(J67,'ISO-reference'!$E$1:$F$75,2,FALSE),"No ISO Mapping")))</f>
        <v> General (Performance Evaluation)</v>
      </c>
      <c r="L67" s="15" t="s">
        <v>35</v>
      </c>
      <c r="M67" s="18"/>
      <c r="N67" s="19">
        <f t="shared" si="1"/>
        <v>43700</v>
      </c>
      <c r="O67" s="19">
        <v>43896.0</v>
      </c>
      <c r="P67" s="14" t="s">
        <v>194</v>
      </c>
      <c r="Q67" s="13" t="str">
        <f t="shared" si="2"/>
        <v>Closed</v>
      </c>
      <c r="R67" s="17">
        <f t="shared" si="3"/>
        <v>256</v>
      </c>
      <c r="S67" s="17">
        <f t="shared" si="4"/>
        <v>196</v>
      </c>
      <c r="T67" s="13"/>
      <c r="U67" s="13">
        <v>10984.0</v>
      </c>
    </row>
    <row r="68" ht="15.75" hidden="1" customHeight="1">
      <c r="A68" s="5">
        <v>67.0</v>
      </c>
      <c r="B68" s="6" t="s">
        <v>195</v>
      </c>
      <c r="C68" s="7" t="s">
        <v>22</v>
      </c>
      <c r="D68" s="8">
        <v>43640.0</v>
      </c>
      <c r="E68" s="8" t="s">
        <v>23</v>
      </c>
      <c r="F68" s="8" t="s">
        <v>92</v>
      </c>
      <c r="G68" s="7" t="s">
        <v>191</v>
      </c>
      <c r="H68" s="20" t="s">
        <v>33</v>
      </c>
      <c r="I68" s="10">
        <v>9001.0</v>
      </c>
      <c r="J68" s="7" t="s">
        <v>138</v>
      </c>
      <c r="K68" s="6" t="str">
        <f>IF(I68=9001,VLOOKUP(J68,'ISO-reference'!$C$1:$D$67,2,FALSE),IF(I68=45001,VLOOKUP(J68,'ISO-reference'!$A$1:$B$40,2,FALSE),IF(I68=21001,VLOOKUP(J68,'ISO-reference'!$E$1:$F$75,2,FALSE),"No ISO Mapping")))</f>
        <v> General (Performance Evaluation)</v>
      </c>
      <c r="L68" s="7" t="s">
        <v>35</v>
      </c>
      <c r="M68" s="11"/>
      <c r="N68" s="12">
        <f t="shared" si="1"/>
        <v>43700</v>
      </c>
      <c r="O68" s="12">
        <v>43896.0</v>
      </c>
      <c r="P68" s="6" t="s">
        <v>196</v>
      </c>
      <c r="Q68" s="5" t="str">
        <f t="shared" si="2"/>
        <v>Closed</v>
      </c>
      <c r="R68" s="10">
        <f t="shared" si="3"/>
        <v>256</v>
      </c>
      <c r="S68" s="10">
        <f t="shared" si="4"/>
        <v>196</v>
      </c>
      <c r="T68" s="5"/>
      <c r="U68" s="5">
        <v>10985.0</v>
      </c>
    </row>
    <row r="69" ht="15.75" hidden="1" customHeight="1">
      <c r="A69" s="13">
        <v>68.0</v>
      </c>
      <c r="B69" s="14" t="s">
        <v>197</v>
      </c>
      <c r="C69" s="15" t="s">
        <v>22</v>
      </c>
      <c r="D69" s="16">
        <v>43640.0</v>
      </c>
      <c r="E69" s="16" t="s">
        <v>23</v>
      </c>
      <c r="F69" s="16" t="s">
        <v>92</v>
      </c>
      <c r="G69" s="15" t="s">
        <v>191</v>
      </c>
      <c r="H69" s="20" t="s">
        <v>33</v>
      </c>
      <c r="I69" s="17">
        <v>9001.0</v>
      </c>
      <c r="J69" s="15" t="s">
        <v>138</v>
      </c>
      <c r="K69" s="14" t="str">
        <f>IF(I69=9001,VLOOKUP(J69,'ISO-reference'!$C$1:$D$67,2,FALSE),IF(I69=45001,VLOOKUP(J69,'ISO-reference'!$A$1:$B$40,2,FALSE),IF(I69=21001,VLOOKUP(J69,'ISO-reference'!$E$1:$F$75,2,FALSE),"No ISO Mapping")))</f>
        <v> General (Performance Evaluation)</v>
      </c>
      <c r="L69" s="15" t="s">
        <v>35</v>
      </c>
      <c r="M69" s="18"/>
      <c r="N69" s="19">
        <f t="shared" si="1"/>
        <v>43700</v>
      </c>
      <c r="O69" s="19">
        <v>43896.0</v>
      </c>
      <c r="P69" s="14" t="s">
        <v>198</v>
      </c>
      <c r="Q69" s="13" t="str">
        <f t="shared" si="2"/>
        <v>Closed</v>
      </c>
      <c r="R69" s="17">
        <f t="shared" si="3"/>
        <v>256</v>
      </c>
      <c r="S69" s="17">
        <f t="shared" si="4"/>
        <v>196</v>
      </c>
      <c r="T69" s="13"/>
      <c r="U69" s="13">
        <v>10987.0</v>
      </c>
    </row>
    <row r="70" ht="15.75" hidden="1" customHeight="1">
      <c r="A70" s="5">
        <v>69.0</v>
      </c>
      <c r="B70" s="6" t="s">
        <v>199</v>
      </c>
      <c r="C70" s="7" t="s">
        <v>22</v>
      </c>
      <c r="D70" s="8">
        <v>43640.0</v>
      </c>
      <c r="E70" s="8" t="s">
        <v>23</v>
      </c>
      <c r="F70" s="8" t="s">
        <v>92</v>
      </c>
      <c r="G70" s="7" t="s">
        <v>191</v>
      </c>
      <c r="H70" s="20" t="s">
        <v>33</v>
      </c>
      <c r="I70" s="10">
        <v>9001.0</v>
      </c>
      <c r="J70" s="7" t="s">
        <v>80</v>
      </c>
      <c r="K70" s="6" t="str">
        <f>IF(I70=9001,VLOOKUP(J70,'ISO-reference'!$C$1:$D$67,2,FALSE),IF(I70=45001,VLOOKUP(J70,'ISO-reference'!$A$1:$B$40,2,FALSE),IF(I70=21001,VLOOKUP(J70,'ISO-reference'!$E$1:$F$75,2,FALSE),"No ISO Mapping")))</f>
        <v> Control of production &amp;  service provision</v>
      </c>
      <c r="L70" s="7" t="s">
        <v>35</v>
      </c>
      <c r="M70" s="11"/>
      <c r="N70" s="12">
        <f t="shared" si="1"/>
        <v>43700</v>
      </c>
      <c r="O70" s="12">
        <v>43896.0</v>
      </c>
      <c r="P70" s="6" t="s">
        <v>200</v>
      </c>
      <c r="Q70" s="5" t="str">
        <f t="shared" si="2"/>
        <v>Closed</v>
      </c>
      <c r="R70" s="10">
        <f t="shared" si="3"/>
        <v>256</v>
      </c>
      <c r="S70" s="10">
        <f t="shared" si="4"/>
        <v>196</v>
      </c>
      <c r="T70" s="5"/>
      <c r="U70" s="5">
        <v>10993.0</v>
      </c>
    </row>
    <row r="71" ht="15.75" hidden="1" customHeight="1">
      <c r="A71" s="13">
        <v>70.0</v>
      </c>
      <c r="B71" s="14" t="s">
        <v>201</v>
      </c>
      <c r="C71" s="15" t="s">
        <v>22</v>
      </c>
      <c r="D71" s="16">
        <v>43640.0</v>
      </c>
      <c r="E71" s="16" t="s">
        <v>23</v>
      </c>
      <c r="F71" s="16" t="s">
        <v>92</v>
      </c>
      <c r="G71" s="15" t="s">
        <v>191</v>
      </c>
      <c r="H71" s="20" t="s">
        <v>33</v>
      </c>
      <c r="I71" s="17">
        <v>9001.0</v>
      </c>
      <c r="J71" s="15" t="s">
        <v>80</v>
      </c>
      <c r="K71" s="14" t="str">
        <f>IF(I71=9001,VLOOKUP(J71,'ISO-reference'!$C$1:$D$67,2,FALSE),IF(I71=45001,VLOOKUP(J71,'ISO-reference'!$A$1:$B$40,2,FALSE),IF(I71=21001,VLOOKUP(J71,'ISO-reference'!$E$1:$F$75,2,FALSE),"No ISO Mapping")))</f>
        <v> Control of production &amp;  service provision</v>
      </c>
      <c r="L71" s="15" t="s">
        <v>130</v>
      </c>
      <c r="M71" s="18"/>
      <c r="N71" s="19">
        <f t="shared" si="1"/>
        <v>43700</v>
      </c>
      <c r="O71" s="19">
        <v>43895.0</v>
      </c>
      <c r="P71" s="14" t="s">
        <v>202</v>
      </c>
      <c r="Q71" s="13" t="str">
        <f t="shared" si="2"/>
        <v>Closed</v>
      </c>
      <c r="R71" s="17">
        <f t="shared" si="3"/>
        <v>255</v>
      </c>
      <c r="S71" s="17">
        <f t="shared" si="4"/>
        <v>195</v>
      </c>
      <c r="T71" s="13"/>
      <c r="U71" s="13">
        <v>10994.0</v>
      </c>
    </row>
    <row r="72" ht="15.75" hidden="1" customHeight="1">
      <c r="A72" s="5">
        <v>71.0</v>
      </c>
      <c r="B72" s="6" t="s">
        <v>203</v>
      </c>
      <c r="C72" s="7" t="s">
        <v>22</v>
      </c>
      <c r="D72" s="8">
        <v>43640.0</v>
      </c>
      <c r="E72" s="8" t="s">
        <v>23</v>
      </c>
      <c r="F72" s="8" t="s">
        <v>92</v>
      </c>
      <c r="G72" s="7" t="s">
        <v>191</v>
      </c>
      <c r="H72" s="20" t="s">
        <v>33</v>
      </c>
      <c r="I72" s="10">
        <v>9001.0</v>
      </c>
      <c r="J72" s="7" t="s">
        <v>138</v>
      </c>
      <c r="K72" s="6" t="str">
        <f>IF(I72=9001,VLOOKUP(J72,'ISO-reference'!$C$1:$D$67,2,FALSE),IF(I72=45001,VLOOKUP(J72,'ISO-reference'!$A$1:$B$40,2,FALSE),IF(I72=21001,VLOOKUP(J72,'ISO-reference'!$E$1:$F$75,2,FALSE),"No ISO Mapping")))</f>
        <v> General (Performance Evaluation)</v>
      </c>
      <c r="L72" s="7" t="s">
        <v>35</v>
      </c>
      <c r="M72" s="11"/>
      <c r="N72" s="12">
        <f t="shared" si="1"/>
        <v>43700</v>
      </c>
      <c r="O72" s="12">
        <v>43896.0</v>
      </c>
      <c r="P72" s="6" t="s">
        <v>204</v>
      </c>
      <c r="Q72" s="5" t="str">
        <f t="shared" si="2"/>
        <v>Closed</v>
      </c>
      <c r="R72" s="10">
        <f t="shared" si="3"/>
        <v>256</v>
      </c>
      <c r="S72" s="10">
        <f t="shared" si="4"/>
        <v>196</v>
      </c>
      <c r="T72" s="5"/>
      <c r="U72" s="5">
        <v>10996.0</v>
      </c>
    </row>
    <row r="73" ht="15.75" hidden="1" customHeight="1">
      <c r="A73" s="13">
        <v>72.0</v>
      </c>
      <c r="B73" s="14" t="s">
        <v>205</v>
      </c>
      <c r="C73" s="15" t="s">
        <v>22</v>
      </c>
      <c r="D73" s="16">
        <v>43640.0</v>
      </c>
      <c r="E73" s="16" t="s">
        <v>23</v>
      </c>
      <c r="F73" s="16" t="s">
        <v>92</v>
      </c>
      <c r="G73" s="15" t="s">
        <v>191</v>
      </c>
      <c r="H73" s="20" t="s">
        <v>33</v>
      </c>
      <c r="I73" s="17">
        <v>9001.0</v>
      </c>
      <c r="J73" s="15" t="s">
        <v>138</v>
      </c>
      <c r="K73" s="14" t="str">
        <f>IF(I73=9001,VLOOKUP(J73,'ISO-reference'!$C$1:$D$67,2,FALSE),IF(I73=45001,VLOOKUP(J73,'ISO-reference'!$A$1:$B$40,2,FALSE),IF(I73=21001,VLOOKUP(J73,'ISO-reference'!$E$1:$F$75,2,FALSE),"No ISO Mapping")))</f>
        <v> General (Performance Evaluation)</v>
      </c>
      <c r="L73" s="15" t="s">
        <v>35</v>
      </c>
      <c r="M73" s="18"/>
      <c r="N73" s="19">
        <f t="shared" si="1"/>
        <v>43700</v>
      </c>
      <c r="O73" s="19">
        <v>43893.0</v>
      </c>
      <c r="P73" s="14" t="s">
        <v>206</v>
      </c>
      <c r="Q73" s="13" t="str">
        <f t="shared" si="2"/>
        <v>Closed</v>
      </c>
      <c r="R73" s="17">
        <f t="shared" si="3"/>
        <v>253</v>
      </c>
      <c r="S73" s="17">
        <f t="shared" si="4"/>
        <v>193</v>
      </c>
      <c r="T73" s="13"/>
      <c r="U73" s="13">
        <v>10998.0</v>
      </c>
    </row>
    <row r="74" ht="15.75" hidden="1" customHeight="1">
      <c r="A74" s="5">
        <v>73.0</v>
      </c>
      <c r="B74" s="6" t="s">
        <v>207</v>
      </c>
      <c r="C74" s="7" t="s">
        <v>22</v>
      </c>
      <c r="D74" s="8">
        <v>43640.0</v>
      </c>
      <c r="E74" s="8" t="s">
        <v>23</v>
      </c>
      <c r="F74" s="8" t="s">
        <v>92</v>
      </c>
      <c r="G74" s="7" t="s">
        <v>191</v>
      </c>
      <c r="H74" s="20" t="s">
        <v>33</v>
      </c>
      <c r="I74" s="10">
        <v>9001.0</v>
      </c>
      <c r="J74" s="7" t="s">
        <v>80</v>
      </c>
      <c r="K74" s="6" t="str">
        <f>IF(I74=9001,VLOOKUP(J74,'ISO-reference'!$C$1:$D$67,2,FALSE),IF(I74=45001,VLOOKUP(J74,'ISO-reference'!$A$1:$B$40,2,FALSE),IF(I74=21001,VLOOKUP(J74,'ISO-reference'!$E$1:$F$75,2,FALSE),"No ISO Mapping")))</f>
        <v> Control of production &amp;  service provision</v>
      </c>
      <c r="L74" s="7" t="s">
        <v>208</v>
      </c>
      <c r="M74" s="11"/>
      <c r="N74" s="12">
        <f t="shared" si="1"/>
        <v>43700</v>
      </c>
      <c r="O74" s="12">
        <v>44000.0</v>
      </c>
      <c r="P74" s="6" t="s">
        <v>209</v>
      </c>
      <c r="Q74" s="5" t="str">
        <f t="shared" si="2"/>
        <v>Closed</v>
      </c>
      <c r="R74" s="10">
        <f t="shared" si="3"/>
        <v>360</v>
      </c>
      <c r="S74" s="10">
        <f t="shared" si="4"/>
        <v>300</v>
      </c>
      <c r="T74" s="5"/>
      <c r="U74" s="5">
        <v>10999.0</v>
      </c>
    </row>
    <row r="75" ht="15.75" hidden="1" customHeight="1">
      <c r="A75" s="13">
        <v>74.0</v>
      </c>
      <c r="B75" s="14" t="s">
        <v>210</v>
      </c>
      <c r="C75" s="15" t="s">
        <v>22</v>
      </c>
      <c r="D75" s="16">
        <v>43640.0</v>
      </c>
      <c r="E75" s="16" t="s">
        <v>23</v>
      </c>
      <c r="F75" s="16" t="s">
        <v>92</v>
      </c>
      <c r="G75" s="15" t="s">
        <v>191</v>
      </c>
      <c r="H75" s="20" t="s">
        <v>33</v>
      </c>
      <c r="I75" s="17">
        <v>9001.0</v>
      </c>
      <c r="J75" s="15" t="s">
        <v>80</v>
      </c>
      <c r="K75" s="14" t="str">
        <f>IF(I75=9001,VLOOKUP(J75,'ISO-reference'!$C$1:$D$67,2,FALSE),IF(I75=45001,VLOOKUP(J75,'ISO-reference'!$A$1:$B$40,2,FALSE),IF(I75=21001,VLOOKUP(J75,'ISO-reference'!$E$1:$F$75,2,FALSE),"No ISO Mapping")))</f>
        <v> Control of production &amp;  service provision</v>
      </c>
      <c r="L75" s="15" t="s">
        <v>208</v>
      </c>
      <c r="M75" s="18"/>
      <c r="N75" s="19">
        <f t="shared" si="1"/>
        <v>43700</v>
      </c>
      <c r="O75" s="19">
        <v>43948.0</v>
      </c>
      <c r="P75" s="14" t="s">
        <v>211</v>
      </c>
      <c r="Q75" s="13" t="str">
        <f t="shared" si="2"/>
        <v>Closed</v>
      </c>
      <c r="R75" s="17">
        <f t="shared" si="3"/>
        <v>308</v>
      </c>
      <c r="S75" s="17">
        <f t="shared" si="4"/>
        <v>248</v>
      </c>
      <c r="T75" s="13"/>
      <c r="U75" s="13">
        <v>11000.0</v>
      </c>
    </row>
    <row r="76" ht="15.75" hidden="1" customHeight="1">
      <c r="A76" s="5">
        <v>75.0</v>
      </c>
      <c r="B76" s="21" t="s">
        <v>212</v>
      </c>
      <c r="C76" s="7" t="s">
        <v>22</v>
      </c>
      <c r="D76" s="8">
        <v>43640.0</v>
      </c>
      <c r="E76" s="8" t="s">
        <v>23</v>
      </c>
      <c r="F76" s="8" t="s">
        <v>92</v>
      </c>
      <c r="G76" s="7" t="s">
        <v>191</v>
      </c>
      <c r="H76" s="20" t="s">
        <v>33</v>
      </c>
      <c r="I76" s="10">
        <v>9001.0</v>
      </c>
      <c r="J76" s="7" t="s">
        <v>80</v>
      </c>
      <c r="K76" s="6" t="str">
        <f>IF(I76=9001,VLOOKUP(J76,'ISO-reference'!$C$1:$D$67,2,FALSE),IF(I76=45001,VLOOKUP(J76,'ISO-reference'!$A$1:$B$40,2,FALSE),IF(I76=21001,VLOOKUP(J76,'ISO-reference'!$E$1:$F$75,2,FALSE),"No ISO Mapping")))</f>
        <v> Control of production &amp;  service provision</v>
      </c>
      <c r="L76" s="7" t="s">
        <v>30</v>
      </c>
      <c r="M76" s="11"/>
      <c r="N76" s="12">
        <f t="shared" si="1"/>
        <v>43700</v>
      </c>
      <c r="O76" s="12">
        <v>43907.0</v>
      </c>
      <c r="P76" s="21" t="s">
        <v>213</v>
      </c>
      <c r="Q76" s="5" t="str">
        <f t="shared" si="2"/>
        <v>Closed</v>
      </c>
      <c r="R76" s="10">
        <f t="shared" si="3"/>
        <v>267</v>
      </c>
      <c r="S76" s="10">
        <f t="shared" si="4"/>
        <v>207</v>
      </c>
      <c r="T76" s="5"/>
      <c r="U76" s="5">
        <v>11001.0</v>
      </c>
    </row>
    <row r="77" ht="15.75" hidden="1" customHeight="1">
      <c r="A77" s="13">
        <v>76.0</v>
      </c>
      <c r="B77" s="14" t="s">
        <v>214</v>
      </c>
      <c r="C77" s="15" t="s">
        <v>22</v>
      </c>
      <c r="D77" s="16">
        <v>43654.0</v>
      </c>
      <c r="E77" s="16" t="s">
        <v>23</v>
      </c>
      <c r="F77" s="16" t="s">
        <v>92</v>
      </c>
      <c r="G77" s="15" t="s">
        <v>215</v>
      </c>
      <c r="H77" s="20" t="s">
        <v>105</v>
      </c>
      <c r="I77" s="17">
        <v>9001.0</v>
      </c>
      <c r="J77" s="15" t="s">
        <v>216</v>
      </c>
      <c r="K77" s="14" t="str">
        <f>IF(I77=9001,VLOOKUP(J77,'ISO-reference'!$C$1:$D$67,2,FALSE),IF(I77=45001,VLOOKUP(J77,'ISO-reference'!$A$1:$B$40,2,FALSE),IF(I77=21001,VLOOKUP(J77,'ISO-reference'!$E$1:$F$75,2,FALSE),"No ISO Mapping")))</f>
        <v> Determining requirements for products &amp; services</v>
      </c>
      <c r="L77" s="15" t="s">
        <v>217</v>
      </c>
      <c r="M77" s="18"/>
      <c r="N77" s="19">
        <v>44012.0</v>
      </c>
      <c r="O77" s="19">
        <v>43979.0</v>
      </c>
      <c r="P77" s="14" t="s">
        <v>218</v>
      </c>
      <c r="Q77" s="13" t="str">
        <f t="shared" si="2"/>
        <v>Closed</v>
      </c>
      <c r="R77" s="17">
        <f t="shared" si="3"/>
        <v>325</v>
      </c>
      <c r="S77" s="17">
        <f t="shared" si="4"/>
        <v>-33</v>
      </c>
      <c r="T77" s="13"/>
      <c r="U77" s="13">
        <v>11407.0</v>
      </c>
    </row>
    <row r="78" ht="15.75" customHeight="1">
      <c r="A78" s="5">
        <v>77.0</v>
      </c>
      <c r="B78" s="6" t="s">
        <v>219</v>
      </c>
      <c r="C78" s="7" t="s">
        <v>22</v>
      </c>
      <c r="D78" s="8">
        <v>43654.0</v>
      </c>
      <c r="E78" s="8" t="s">
        <v>23</v>
      </c>
      <c r="F78" s="8" t="s">
        <v>92</v>
      </c>
      <c r="G78" s="7" t="s">
        <v>215</v>
      </c>
      <c r="H78" s="9" t="s">
        <v>26</v>
      </c>
      <c r="I78" s="10">
        <v>9001.0</v>
      </c>
      <c r="J78" s="7" t="s">
        <v>216</v>
      </c>
      <c r="K78" s="6" t="str">
        <f>IF(I78=9001,VLOOKUP(J78,'ISO-reference'!$C$1:$D$67,2,FALSE),IF(I78=45001,VLOOKUP(J78,'ISO-reference'!$A$1:$B$40,2,FALSE),IF(I78=21001,VLOOKUP(J78,'ISO-reference'!$E$1:$F$75,2,FALSE),"No ISO Mapping")))</f>
        <v> Determining requirements for products &amp; services</v>
      </c>
      <c r="L78" s="7" t="s">
        <v>217</v>
      </c>
      <c r="M78" s="11"/>
      <c r="N78" s="12">
        <v>44012.0</v>
      </c>
      <c r="O78" s="12">
        <v>43986.0</v>
      </c>
      <c r="P78" s="6" t="s">
        <v>220</v>
      </c>
      <c r="Q78" s="5" t="str">
        <f t="shared" si="2"/>
        <v>Closed</v>
      </c>
      <c r="R78" s="10">
        <f t="shared" si="3"/>
        <v>332</v>
      </c>
      <c r="S78" s="10">
        <f t="shared" si="4"/>
        <v>-26</v>
      </c>
      <c r="T78" s="5"/>
      <c r="U78" s="5">
        <v>11414.0</v>
      </c>
    </row>
    <row r="79" ht="15.75" customHeight="1">
      <c r="A79" s="13">
        <v>78.0</v>
      </c>
      <c r="B79" s="14" t="s">
        <v>221</v>
      </c>
      <c r="C79" s="15" t="s">
        <v>22</v>
      </c>
      <c r="D79" s="16">
        <v>43654.0</v>
      </c>
      <c r="E79" s="16" t="s">
        <v>23</v>
      </c>
      <c r="F79" s="16" t="s">
        <v>92</v>
      </c>
      <c r="G79" s="15" t="s">
        <v>215</v>
      </c>
      <c r="H79" s="9" t="s">
        <v>26</v>
      </c>
      <c r="I79" s="17">
        <v>45001.0</v>
      </c>
      <c r="J79" s="15">
        <v>8.1</v>
      </c>
      <c r="K79" s="14" t="str">
        <f>IF(I79=9001,VLOOKUP(J79,'ISO-reference'!$C$1:$D$67,2,FALSE),IF(I79=45001,VLOOKUP(J79,'ISO-reference'!$A$1:$B$40,2,FALSE),IF(I79=21001,VLOOKUP(J79,'ISO-reference'!$E$1:$F$75,2,FALSE),"No ISO Mapping")))</f>
        <v> Operational planning and control</v>
      </c>
      <c r="L79" s="15" t="s">
        <v>217</v>
      </c>
      <c r="M79" s="18"/>
      <c r="N79" s="19">
        <f t="shared" ref="N79:N95" si="5">D79+60</f>
        <v>43714</v>
      </c>
      <c r="O79" s="19">
        <v>43948.0</v>
      </c>
      <c r="P79" s="14" t="s">
        <v>222</v>
      </c>
      <c r="Q79" s="13" t="str">
        <f t="shared" si="2"/>
        <v>Closed</v>
      </c>
      <c r="R79" s="17">
        <f t="shared" si="3"/>
        <v>294</v>
      </c>
      <c r="S79" s="17">
        <f t="shared" si="4"/>
        <v>234</v>
      </c>
      <c r="T79" s="13"/>
      <c r="U79" s="13">
        <v>11415.0</v>
      </c>
    </row>
    <row r="80" ht="15.75" customHeight="1">
      <c r="A80" s="5">
        <v>79.0</v>
      </c>
      <c r="B80" s="6" t="s">
        <v>223</v>
      </c>
      <c r="C80" s="7" t="s">
        <v>22</v>
      </c>
      <c r="D80" s="8">
        <v>43654.0</v>
      </c>
      <c r="E80" s="8" t="s">
        <v>23</v>
      </c>
      <c r="F80" s="8" t="s">
        <v>92</v>
      </c>
      <c r="G80" s="7" t="s">
        <v>215</v>
      </c>
      <c r="H80" s="9" t="s">
        <v>26</v>
      </c>
      <c r="I80" s="10">
        <v>9001.0</v>
      </c>
      <c r="J80" s="7" t="s">
        <v>216</v>
      </c>
      <c r="K80" s="6" t="str">
        <f>IF(I80=9001,VLOOKUP(J80,'ISO-reference'!$C$1:$D$67,2,FALSE),IF(I80=45001,VLOOKUP(J80,'ISO-reference'!$A$1:$B$40,2,FALSE),IF(I80=21001,VLOOKUP(J80,'ISO-reference'!$E$1:$F$75,2,FALSE),"No ISO Mapping")))</f>
        <v> Determining requirements for products &amp; services</v>
      </c>
      <c r="L80" s="7" t="s">
        <v>217</v>
      </c>
      <c r="M80" s="11"/>
      <c r="N80" s="12">
        <f t="shared" si="5"/>
        <v>43714</v>
      </c>
      <c r="O80" s="12">
        <v>43887.0</v>
      </c>
      <c r="P80" s="6" t="s">
        <v>224</v>
      </c>
      <c r="Q80" s="5" t="str">
        <f t="shared" si="2"/>
        <v>Closed</v>
      </c>
      <c r="R80" s="10">
        <f t="shared" si="3"/>
        <v>233</v>
      </c>
      <c r="S80" s="10">
        <f t="shared" si="4"/>
        <v>173</v>
      </c>
      <c r="T80" s="5"/>
      <c r="U80" s="5">
        <v>11416.0</v>
      </c>
    </row>
    <row r="81" ht="15.75" hidden="1" customHeight="1">
      <c r="A81" s="13">
        <v>80.0</v>
      </c>
      <c r="B81" s="14" t="s">
        <v>225</v>
      </c>
      <c r="C81" s="15" t="s">
        <v>22</v>
      </c>
      <c r="D81" s="16">
        <v>43655.0</v>
      </c>
      <c r="E81" s="16" t="s">
        <v>23</v>
      </c>
      <c r="F81" s="16" t="s">
        <v>92</v>
      </c>
      <c r="G81" s="15" t="s">
        <v>215</v>
      </c>
      <c r="H81" s="20" t="s">
        <v>105</v>
      </c>
      <c r="I81" s="17">
        <v>9001.0</v>
      </c>
      <c r="J81" s="15" t="s">
        <v>216</v>
      </c>
      <c r="K81" s="14" t="str">
        <f>IF(I81=9001,VLOOKUP(J81,'ISO-reference'!$C$1:$D$67,2,FALSE),IF(I81=45001,VLOOKUP(J81,'ISO-reference'!$A$1:$B$40,2,FALSE),IF(I81=21001,VLOOKUP(J81,'ISO-reference'!$E$1:$F$75,2,FALSE),"No ISO Mapping")))</f>
        <v> Determining requirements for products &amp; services</v>
      </c>
      <c r="L81" s="15" t="s">
        <v>35</v>
      </c>
      <c r="M81" s="18"/>
      <c r="N81" s="19">
        <f t="shared" si="5"/>
        <v>43715</v>
      </c>
      <c r="O81" s="19">
        <v>43887.0</v>
      </c>
      <c r="P81" s="14" t="s">
        <v>226</v>
      </c>
      <c r="Q81" s="13" t="str">
        <f t="shared" si="2"/>
        <v>Closed</v>
      </c>
      <c r="R81" s="17">
        <f t="shared" si="3"/>
        <v>232</v>
      </c>
      <c r="S81" s="17">
        <f t="shared" si="4"/>
        <v>172</v>
      </c>
      <c r="T81" s="13"/>
      <c r="U81" s="13">
        <v>11417.0</v>
      </c>
    </row>
    <row r="82" ht="15.75" hidden="1" customHeight="1">
      <c r="A82" s="5">
        <v>81.0</v>
      </c>
      <c r="B82" s="6" t="s">
        <v>227</v>
      </c>
      <c r="C82" s="7" t="s">
        <v>22</v>
      </c>
      <c r="D82" s="8">
        <v>43655.0</v>
      </c>
      <c r="E82" s="8" t="s">
        <v>23</v>
      </c>
      <c r="F82" s="8" t="s">
        <v>92</v>
      </c>
      <c r="G82" s="7" t="s">
        <v>215</v>
      </c>
      <c r="H82" s="20" t="s">
        <v>105</v>
      </c>
      <c r="I82" s="10">
        <v>45001.0</v>
      </c>
      <c r="J82" s="7">
        <v>7.2</v>
      </c>
      <c r="K82" s="6" t="str">
        <f>IF(I82=9001,VLOOKUP(J82,'ISO-reference'!$C$1:$D$67,2,FALSE),IF(I82=45001,VLOOKUP(J82,'ISO-reference'!$A$1:$B$40,2,FALSE),IF(I82=21001,VLOOKUP(J82,'ISO-reference'!$E$1:$F$75,2,FALSE),"No ISO Mapping")))</f>
        <v> Competence</v>
      </c>
      <c r="L82" s="7" t="s">
        <v>35</v>
      </c>
      <c r="M82" s="11"/>
      <c r="N82" s="12">
        <f t="shared" si="5"/>
        <v>43715</v>
      </c>
      <c r="O82" s="12">
        <v>43887.0</v>
      </c>
      <c r="P82" s="6" t="s">
        <v>228</v>
      </c>
      <c r="Q82" s="5" t="str">
        <f t="shared" si="2"/>
        <v>Closed</v>
      </c>
      <c r="R82" s="10">
        <f t="shared" si="3"/>
        <v>232</v>
      </c>
      <c r="S82" s="10">
        <f t="shared" si="4"/>
        <v>172</v>
      </c>
      <c r="T82" s="5"/>
      <c r="U82" s="5">
        <v>11418.0</v>
      </c>
    </row>
    <row r="83" ht="15.75" hidden="1" customHeight="1">
      <c r="A83" s="13">
        <v>82.0</v>
      </c>
      <c r="B83" s="14" t="s">
        <v>229</v>
      </c>
      <c r="C83" s="15" t="s">
        <v>22</v>
      </c>
      <c r="D83" s="16">
        <v>43655.0</v>
      </c>
      <c r="E83" s="16" t="s">
        <v>23</v>
      </c>
      <c r="F83" s="16" t="s">
        <v>92</v>
      </c>
      <c r="G83" s="15" t="s">
        <v>215</v>
      </c>
      <c r="H83" s="20" t="s">
        <v>105</v>
      </c>
      <c r="I83" s="17">
        <v>9001.0</v>
      </c>
      <c r="J83" s="15" t="s">
        <v>216</v>
      </c>
      <c r="K83" s="14" t="str">
        <f>IF(I83=9001,VLOOKUP(J83,'ISO-reference'!$C$1:$D$67,2,FALSE),IF(I83=45001,VLOOKUP(J83,'ISO-reference'!$A$1:$B$40,2,FALSE),IF(I83=21001,VLOOKUP(J83,'ISO-reference'!$E$1:$F$75,2,FALSE),"No ISO Mapping")))</f>
        <v> Determining requirements for products &amp; services</v>
      </c>
      <c r="L83" s="15" t="s">
        <v>35</v>
      </c>
      <c r="M83" s="18"/>
      <c r="N83" s="19">
        <f t="shared" si="5"/>
        <v>43715</v>
      </c>
      <c r="O83" s="19">
        <v>43887.0</v>
      </c>
      <c r="P83" s="14" t="s">
        <v>230</v>
      </c>
      <c r="Q83" s="13" t="str">
        <f t="shared" si="2"/>
        <v>Closed</v>
      </c>
      <c r="R83" s="17">
        <f t="shared" si="3"/>
        <v>232</v>
      </c>
      <c r="S83" s="17">
        <f t="shared" si="4"/>
        <v>172</v>
      </c>
      <c r="T83" s="13"/>
      <c r="U83" s="13">
        <v>11419.0</v>
      </c>
    </row>
    <row r="84" ht="15.75" hidden="1" customHeight="1">
      <c r="A84" s="5">
        <v>83.0</v>
      </c>
      <c r="B84" s="6" t="s">
        <v>231</v>
      </c>
      <c r="C84" s="7" t="s">
        <v>22</v>
      </c>
      <c r="D84" s="8">
        <v>43655.0</v>
      </c>
      <c r="E84" s="8" t="s">
        <v>23</v>
      </c>
      <c r="F84" s="8" t="s">
        <v>92</v>
      </c>
      <c r="G84" s="7" t="s">
        <v>215</v>
      </c>
      <c r="H84" s="20" t="s">
        <v>105</v>
      </c>
      <c r="I84" s="10">
        <v>45001.0</v>
      </c>
      <c r="J84" s="7">
        <v>7.2</v>
      </c>
      <c r="K84" s="6" t="str">
        <f>IF(I84=9001,VLOOKUP(J84,'ISO-reference'!$C$1:$D$67,2,FALSE),IF(I84=45001,VLOOKUP(J84,'ISO-reference'!$A$1:$B$40,2,FALSE),IF(I84=21001,VLOOKUP(J84,'ISO-reference'!$E$1:$F$75,2,FALSE),"No ISO Mapping")))</f>
        <v> Competence</v>
      </c>
      <c r="L84" s="7" t="s">
        <v>35</v>
      </c>
      <c r="M84" s="11"/>
      <c r="N84" s="12">
        <f t="shared" si="5"/>
        <v>43715</v>
      </c>
      <c r="O84" s="12">
        <v>43887.0</v>
      </c>
      <c r="P84" s="6" t="s">
        <v>232</v>
      </c>
      <c r="Q84" s="5" t="str">
        <f t="shared" si="2"/>
        <v>Closed</v>
      </c>
      <c r="R84" s="10">
        <f t="shared" si="3"/>
        <v>232</v>
      </c>
      <c r="S84" s="10">
        <f t="shared" si="4"/>
        <v>172</v>
      </c>
      <c r="T84" s="5"/>
      <c r="U84" s="5">
        <v>11420.0</v>
      </c>
    </row>
    <row r="85" ht="15.75" hidden="1" customHeight="1">
      <c r="A85" s="13">
        <v>84.0</v>
      </c>
      <c r="B85" s="14" t="s">
        <v>233</v>
      </c>
      <c r="C85" s="15" t="s">
        <v>22</v>
      </c>
      <c r="D85" s="16">
        <v>43655.0</v>
      </c>
      <c r="E85" s="16" t="s">
        <v>23</v>
      </c>
      <c r="F85" s="16" t="s">
        <v>92</v>
      </c>
      <c r="G85" s="15" t="s">
        <v>215</v>
      </c>
      <c r="H85" s="20" t="s">
        <v>105</v>
      </c>
      <c r="I85" s="17">
        <v>9001.0</v>
      </c>
      <c r="J85" s="15" t="s">
        <v>216</v>
      </c>
      <c r="K85" s="14" t="str">
        <f>IF(I85=9001,VLOOKUP(J85,'ISO-reference'!$C$1:$D$67,2,FALSE),IF(I85=45001,VLOOKUP(J85,'ISO-reference'!$A$1:$B$40,2,FALSE),IF(I85=21001,VLOOKUP(J85,'ISO-reference'!$E$1:$F$75,2,FALSE),"No ISO Mapping")))</f>
        <v> Determining requirements for products &amp; services</v>
      </c>
      <c r="L85" s="15" t="s">
        <v>35</v>
      </c>
      <c r="M85" s="18"/>
      <c r="N85" s="19">
        <f t="shared" si="5"/>
        <v>43715</v>
      </c>
      <c r="O85" s="19">
        <v>43887.0</v>
      </c>
      <c r="P85" s="14" t="s">
        <v>234</v>
      </c>
      <c r="Q85" s="13" t="str">
        <f t="shared" si="2"/>
        <v>Closed</v>
      </c>
      <c r="R85" s="17">
        <f t="shared" si="3"/>
        <v>232</v>
      </c>
      <c r="S85" s="17">
        <f t="shared" si="4"/>
        <v>172</v>
      </c>
      <c r="T85" s="13"/>
      <c r="U85" s="13">
        <v>11421.0</v>
      </c>
    </row>
    <row r="86" ht="15.75" hidden="1" customHeight="1">
      <c r="A86" s="5">
        <v>85.0</v>
      </c>
      <c r="B86" s="6" t="s">
        <v>235</v>
      </c>
      <c r="C86" s="7" t="s">
        <v>22</v>
      </c>
      <c r="D86" s="8">
        <v>43655.0</v>
      </c>
      <c r="E86" s="8" t="s">
        <v>23</v>
      </c>
      <c r="F86" s="8" t="s">
        <v>92</v>
      </c>
      <c r="G86" s="7" t="s">
        <v>215</v>
      </c>
      <c r="H86" s="20" t="s">
        <v>105</v>
      </c>
      <c r="I86" s="10">
        <v>9001.0</v>
      </c>
      <c r="J86" s="7">
        <v>8.4</v>
      </c>
      <c r="K86" s="6" t="str">
        <f>IF(I86=9001,VLOOKUP(J86,'ISO-reference'!$C$1:$D$67,2,FALSE),IF(I86=45001,VLOOKUP(J86,'ISO-reference'!$A$1:$B$40,2,FALSE),IF(I86=21001,VLOOKUP(J86,'ISO-reference'!$E$1:$F$75,2,FALSE),"No ISO Mapping")))</f>
        <v> Control of external processes, products &amp; services</v>
      </c>
      <c r="L86" s="7" t="s">
        <v>35</v>
      </c>
      <c r="M86" s="11"/>
      <c r="N86" s="12">
        <f t="shared" si="5"/>
        <v>43715</v>
      </c>
      <c r="O86" s="12">
        <v>43887.0</v>
      </c>
      <c r="P86" s="6" t="s">
        <v>236</v>
      </c>
      <c r="Q86" s="5" t="str">
        <f t="shared" si="2"/>
        <v>Closed</v>
      </c>
      <c r="R86" s="10">
        <f t="shared" si="3"/>
        <v>232</v>
      </c>
      <c r="S86" s="10">
        <f t="shared" si="4"/>
        <v>172</v>
      </c>
      <c r="T86" s="5"/>
      <c r="U86" s="5">
        <v>11422.0</v>
      </c>
    </row>
    <row r="87" ht="15.75" hidden="1" customHeight="1">
      <c r="A87" s="13">
        <v>86.0</v>
      </c>
      <c r="B87" s="14" t="s">
        <v>237</v>
      </c>
      <c r="C87" s="15" t="s">
        <v>22</v>
      </c>
      <c r="D87" s="16">
        <v>43655.0</v>
      </c>
      <c r="E87" s="16" t="s">
        <v>23</v>
      </c>
      <c r="F87" s="16" t="s">
        <v>92</v>
      </c>
      <c r="G87" s="15" t="s">
        <v>215</v>
      </c>
      <c r="H87" s="20" t="s">
        <v>105</v>
      </c>
      <c r="I87" s="17">
        <v>45001.0</v>
      </c>
      <c r="J87" s="15">
        <v>7.1</v>
      </c>
      <c r="K87" s="14" t="str">
        <f>IF(I87=9001,VLOOKUP(J87,'ISO-reference'!$C$1:$D$67,2,FALSE),IF(I87=45001,VLOOKUP(J87,'ISO-reference'!$A$1:$B$40,2,FALSE),IF(I87=21001,VLOOKUP(J87,'ISO-reference'!$E$1:$F$75,2,FALSE),"No ISO Mapping")))</f>
        <v> Resources</v>
      </c>
      <c r="L87" s="15" t="s">
        <v>35</v>
      </c>
      <c r="M87" s="18"/>
      <c r="N87" s="19">
        <f t="shared" si="5"/>
        <v>43715</v>
      </c>
      <c r="O87" s="19">
        <v>43887.0</v>
      </c>
      <c r="P87" s="14" t="s">
        <v>238</v>
      </c>
      <c r="Q87" s="13" t="str">
        <f t="shared" si="2"/>
        <v>Closed</v>
      </c>
      <c r="R87" s="17">
        <f t="shared" si="3"/>
        <v>232</v>
      </c>
      <c r="S87" s="17">
        <f t="shared" si="4"/>
        <v>172</v>
      </c>
      <c r="T87" s="13"/>
      <c r="U87" s="13">
        <v>11423.0</v>
      </c>
    </row>
    <row r="88" ht="15.75" hidden="1" customHeight="1">
      <c r="A88" s="5">
        <v>87.0</v>
      </c>
      <c r="B88" s="6" t="s">
        <v>239</v>
      </c>
      <c r="C88" s="7" t="s">
        <v>22</v>
      </c>
      <c r="D88" s="8">
        <v>43655.0</v>
      </c>
      <c r="E88" s="8" t="s">
        <v>23</v>
      </c>
      <c r="F88" s="8" t="s">
        <v>92</v>
      </c>
      <c r="G88" s="7" t="s">
        <v>215</v>
      </c>
      <c r="H88" s="20" t="s">
        <v>105</v>
      </c>
      <c r="I88" s="10">
        <v>45001.0</v>
      </c>
      <c r="J88" s="7">
        <v>7.5</v>
      </c>
      <c r="K88" s="6" t="str">
        <f>IF(I88=9001,VLOOKUP(J88,'ISO-reference'!$C$1:$D$67,2,FALSE),IF(I88=45001,VLOOKUP(J88,'ISO-reference'!$A$1:$B$40,2,FALSE),IF(I88=21001,VLOOKUP(J88,'ISO-reference'!$E$1:$F$75,2,FALSE),"No ISO Mapping")))</f>
        <v> Documented information</v>
      </c>
      <c r="L88" s="7" t="s">
        <v>35</v>
      </c>
      <c r="M88" s="11"/>
      <c r="N88" s="12">
        <f t="shared" si="5"/>
        <v>43715</v>
      </c>
      <c r="O88" s="12">
        <v>43887.0</v>
      </c>
      <c r="P88" s="6" t="s">
        <v>240</v>
      </c>
      <c r="Q88" s="5" t="str">
        <f t="shared" si="2"/>
        <v>Closed</v>
      </c>
      <c r="R88" s="10">
        <f t="shared" si="3"/>
        <v>232</v>
      </c>
      <c r="S88" s="10">
        <f t="shared" si="4"/>
        <v>172</v>
      </c>
      <c r="T88" s="5"/>
      <c r="U88" s="5">
        <v>11424.0</v>
      </c>
    </row>
    <row r="89" ht="15.75" hidden="1" customHeight="1">
      <c r="A89" s="13">
        <v>88.0</v>
      </c>
      <c r="B89" s="14" t="s">
        <v>241</v>
      </c>
      <c r="C89" s="15" t="s">
        <v>22</v>
      </c>
      <c r="D89" s="16">
        <v>43655.0</v>
      </c>
      <c r="E89" s="16" t="s">
        <v>23</v>
      </c>
      <c r="F89" s="16" t="s">
        <v>92</v>
      </c>
      <c r="G89" s="15" t="s">
        <v>215</v>
      </c>
      <c r="H89" s="20" t="s">
        <v>105</v>
      </c>
      <c r="I89" s="17">
        <v>45001.0</v>
      </c>
      <c r="J89" s="15">
        <v>7.1</v>
      </c>
      <c r="K89" s="14" t="str">
        <f>IF(I89=9001,VLOOKUP(J89,'ISO-reference'!$C$1:$D$67,2,FALSE),IF(I89=45001,VLOOKUP(J89,'ISO-reference'!$A$1:$B$40,2,FALSE),IF(I89=21001,VLOOKUP(J89,'ISO-reference'!$E$1:$F$75,2,FALSE),"No ISO Mapping")))</f>
        <v> Resources</v>
      </c>
      <c r="L89" s="15" t="s">
        <v>35</v>
      </c>
      <c r="M89" s="18"/>
      <c r="N89" s="19">
        <f t="shared" si="5"/>
        <v>43715</v>
      </c>
      <c r="O89" s="19">
        <v>43887.0</v>
      </c>
      <c r="P89" s="14" t="s">
        <v>242</v>
      </c>
      <c r="Q89" s="13" t="str">
        <f t="shared" si="2"/>
        <v>Closed</v>
      </c>
      <c r="R89" s="17">
        <f t="shared" si="3"/>
        <v>232</v>
      </c>
      <c r="S89" s="17">
        <f t="shared" si="4"/>
        <v>172</v>
      </c>
      <c r="T89" s="13"/>
      <c r="U89" s="13">
        <v>11425.0</v>
      </c>
    </row>
    <row r="90" ht="15.75" hidden="1" customHeight="1">
      <c r="A90" s="5">
        <v>89.0</v>
      </c>
      <c r="B90" s="6" t="s">
        <v>243</v>
      </c>
      <c r="C90" s="7" t="s">
        <v>22</v>
      </c>
      <c r="D90" s="8">
        <v>43655.0</v>
      </c>
      <c r="E90" s="8" t="s">
        <v>23</v>
      </c>
      <c r="F90" s="8" t="s">
        <v>92</v>
      </c>
      <c r="G90" s="7" t="s">
        <v>215</v>
      </c>
      <c r="H90" s="20" t="s">
        <v>105</v>
      </c>
      <c r="I90" s="10">
        <v>9001.0</v>
      </c>
      <c r="J90" s="7" t="s">
        <v>216</v>
      </c>
      <c r="K90" s="6" t="str">
        <f>IF(I90=9001,VLOOKUP(J90,'ISO-reference'!$C$1:$D$67,2,FALSE),IF(I90=45001,VLOOKUP(J90,'ISO-reference'!$A$1:$B$40,2,FALSE),IF(I90=21001,VLOOKUP(J90,'ISO-reference'!$E$1:$F$75,2,FALSE),"No ISO Mapping")))</f>
        <v> Determining requirements for products &amp; services</v>
      </c>
      <c r="L90" s="7" t="s">
        <v>35</v>
      </c>
      <c r="M90" s="11"/>
      <c r="N90" s="12">
        <f t="shared" si="5"/>
        <v>43715</v>
      </c>
      <c r="O90" s="12">
        <v>43887.0</v>
      </c>
      <c r="P90" s="6" t="s">
        <v>244</v>
      </c>
      <c r="Q90" s="5" t="str">
        <f t="shared" si="2"/>
        <v>Closed</v>
      </c>
      <c r="R90" s="10">
        <f t="shared" si="3"/>
        <v>232</v>
      </c>
      <c r="S90" s="10">
        <f t="shared" si="4"/>
        <v>172</v>
      </c>
      <c r="T90" s="5"/>
      <c r="U90" s="5">
        <v>11426.0</v>
      </c>
    </row>
    <row r="91" ht="15.75" hidden="1" customHeight="1">
      <c r="A91" s="13">
        <v>90.0</v>
      </c>
      <c r="B91" s="14" t="s">
        <v>245</v>
      </c>
      <c r="C91" s="15" t="s">
        <v>22</v>
      </c>
      <c r="D91" s="16">
        <v>43655.0</v>
      </c>
      <c r="E91" s="16" t="s">
        <v>23</v>
      </c>
      <c r="F91" s="16" t="s">
        <v>92</v>
      </c>
      <c r="G91" s="15" t="s">
        <v>215</v>
      </c>
      <c r="H91" s="20" t="s">
        <v>105</v>
      </c>
      <c r="I91" s="17">
        <v>9001.0</v>
      </c>
      <c r="J91" s="15" t="s">
        <v>216</v>
      </c>
      <c r="K91" s="14" t="str">
        <f>IF(I91=9001,VLOOKUP(J91,'ISO-reference'!$C$1:$D$67,2,FALSE),IF(I91=45001,VLOOKUP(J91,'ISO-reference'!$A$1:$B$40,2,FALSE),IF(I91=21001,VLOOKUP(J91,'ISO-reference'!$E$1:$F$75,2,FALSE),"No ISO Mapping")))</f>
        <v> Determining requirements for products &amp; services</v>
      </c>
      <c r="L91" s="15" t="s">
        <v>35</v>
      </c>
      <c r="M91" s="18"/>
      <c r="N91" s="19">
        <f t="shared" si="5"/>
        <v>43715</v>
      </c>
      <c r="O91" s="19">
        <v>43887.0</v>
      </c>
      <c r="P91" s="14" t="s">
        <v>246</v>
      </c>
      <c r="Q91" s="13" t="str">
        <f t="shared" si="2"/>
        <v>Closed</v>
      </c>
      <c r="R91" s="17">
        <f t="shared" si="3"/>
        <v>232</v>
      </c>
      <c r="S91" s="17">
        <f t="shared" si="4"/>
        <v>172</v>
      </c>
      <c r="T91" s="13"/>
      <c r="U91" s="13">
        <v>11427.0</v>
      </c>
    </row>
    <row r="92" ht="15.75" hidden="1" customHeight="1">
      <c r="A92" s="5">
        <v>91.0</v>
      </c>
      <c r="B92" s="6" t="s">
        <v>247</v>
      </c>
      <c r="C92" s="7" t="s">
        <v>22</v>
      </c>
      <c r="D92" s="8">
        <v>43655.0</v>
      </c>
      <c r="E92" s="8" t="s">
        <v>23</v>
      </c>
      <c r="F92" s="8" t="s">
        <v>92</v>
      </c>
      <c r="G92" s="7" t="s">
        <v>215</v>
      </c>
      <c r="H92" s="20" t="s">
        <v>105</v>
      </c>
      <c r="I92" s="10">
        <v>45001.0</v>
      </c>
      <c r="J92" s="7">
        <v>7.4</v>
      </c>
      <c r="K92" s="6" t="str">
        <f>IF(I92=9001,VLOOKUP(J92,'ISO-reference'!$C$1:$D$67,2,FALSE),IF(I92=45001,VLOOKUP(J92,'ISO-reference'!$A$1:$B$40,2,FALSE),IF(I92=21001,VLOOKUP(J92,'ISO-reference'!$E$1:$F$75,2,FALSE),"No ISO Mapping")))</f>
        <v> Communication</v>
      </c>
      <c r="L92" s="7" t="s">
        <v>35</v>
      </c>
      <c r="M92" s="11"/>
      <c r="N92" s="12">
        <f t="shared" si="5"/>
        <v>43715</v>
      </c>
      <c r="O92" s="12">
        <v>43887.0</v>
      </c>
      <c r="P92" s="6" t="s">
        <v>248</v>
      </c>
      <c r="Q92" s="5" t="str">
        <f t="shared" si="2"/>
        <v>Closed</v>
      </c>
      <c r="R92" s="10">
        <f t="shared" si="3"/>
        <v>232</v>
      </c>
      <c r="S92" s="10">
        <f t="shared" si="4"/>
        <v>172</v>
      </c>
      <c r="T92" s="5"/>
      <c r="U92" s="5">
        <v>11428.0</v>
      </c>
    </row>
    <row r="93" ht="15.75" hidden="1" customHeight="1">
      <c r="A93" s="13">
        <v>92.0</v>
      </c>
      <c r="B93" s="14" t="s">
        <v>249</v>
      </c>
      <c r="C93" s="15" t="s">
        <v>22</v>
      </c>
      <c r="D93" s="16">
        <v>43655.0</v>
      </c>
      <c r="E93" s="16" t="s">
        <v>23</v>
      </c>
      <c r="F93" s="16" t="s">
        <v>92</v>
      </c>
      <c r="G93" s="15" t="s">
        <v>215</v>
      </c>
      <c r="H93" s="20" t="s">
        <v>105</v>
      </c>
      <c r="I93" s="17">
        <v>45001.0</v>
      </c>
      <c r="J93" s="15">
        <v>7.2</v>
      </c>
      <c r="K93" s="14" t="str">
        <f>IF(I93=9001,VLOOKUP(J93,'ISO-reference'!$C$1:$D$67,2,FALSE),IF(I93=45001,VLOOKUP(J93,'ISO-reference'!$A$1:$B$40,2,FALSE),IF(I93=21001,VLOOKUP(J93,'ISO-reference'!$E$1:$F$75,2,FALSE),"No ISO Mapping")))</f>
        <v> Competence</v>
      </c>
      <c r="L93" s="15" t="s">
        <v>35</v>
      </c>
      <c r="M93" s="18"/>
      <c r="N93" s="19">
        <f t="shared" si="5"/>
        <v>43715</v>
      </c>
      <c r="O93" s="19">
        <v>43887.0</v>
      </c>
      <c r="P93" s="14" t="s">
        <v>250</v>
      </c>
      <c r="Q93" s="13" t="str">
        <f t="shared" si="2"/>
        <v>Closed</v>
      </c>
      <c r="R93" s="17">
        <f t="shared" si="3"/>
        <v>232</v>
      </c>
      <c r="S93" s="17">
        <f t="shared" si="4"/>
        <v>172</v>
      </c>
      <c r="T93" s="13"/>
      <c r="U93" s="13">
        <v>11429.0</v>
      </c>
    </row>
    <row r="94" ht="15.75" hidden="1" customHeight="1">
      <c r="A94" s="5">
        <v>93.0</v>
      </c>
      <c r="B94" s="6" t="s">
        <v>251</v>
      </c>
      <c r="C94" s="7" t="s">
        <v>22</v>
      </c>
      <c r="D94" s="8">
        <v>43655.0</v>
      </c>
      <c r="E94" s="8" t="s">
        <v>23</v>
      </c>
      <c r="F94" s="8" t="s">
        <v>92</v>
      </c>
      <c r="G94" s="7" t="s">
        <v>215</v>
      </c>
      <c r="H94" s="20" t="s">
        <v>105</v>
      </c>
      <c r="I94" s="10">
        <v>45001.0</v>
      </c>
      <c r="J94" s="7">
        <v>7.2</v>
      </c>
      <c r="K94" s="6" t="str">
        <f>IF(I94=9001,VLOOKUP(J94,'ISO-reference'!$C$1:$D$67,2,FALSE),IF(I94=45001,VLOOKUP(J94,'ISO-reference'!$A$1:$B$40,2,FALSE),IF(I94=21001,VLOOKUP(J94,'ISO-reference'!$E$1:$F$75,2,FALSE),"No ISO Mapping")))</f>
        <v> Competence</v>
      </c>
      <c r="L94" s="7" t="s">
        <v>35</v>
      </c>
      <c r="M94" s="11"/>
      <c r="N94" s="12">
        <f t="shared" si="5"/>
        <v>43715</v>
      </c>
      <c r="O94" s="12">
        <v>43887.0</v>
      </c>
      <c r="P94" s="6" t="s">
        <v>252</v>
      </c>
      <c r="Q94" s="5" t="str">
        <f t="shared" si="2"/>
        <v>Closed</v>
      </c>
      <c r="R94" s="10">
        <f t="shared" si="3"/>
        <v>232</v>
      </c>
      <c r="S94" s="10">
        <f t="shared" si="4"/>
        <v>172</v>
      </c>
      <c r="T94" s="5"/>
      <c r="U94" s="5">
        <v>11430.0</v>
      </c>
    </row>
    <row r="95" ht="15.75" hidden="1" customHeight="1">
      <c r="A95" s="13">
        <v>94.0</v>
      </c>
      <c r="B95" s="14" t="s">
        <v>253</v>
      </c>
      <c r="C95" s="15" t="s">
        <v>22</v>
      </c>
      <c r="D95" s="16">
        <v>43655.0</v>
      </c>
      <c r="E95" s="16" t="s">
        <v>23</v>
      </c>
      <c r="F95" s="16" t="s">
        <v>92</v>
      </c>
      <c r="G95" s="15" t="s">
        <v>215</v>
      </c>
      <c r="H95" s="20" t="s">
        <v>105</v>
      </c>
      <c r="I95" s="17">
        <v>45001.0</v>
      </c>
      <c r="J95" s="15">
        <v>8.1</v>
      </c>
      <c r="K95" s="14" t="str">
        <f>IF(I95=9001,VLOOKUP(J95,'ISO-reference'!$C$1:$D$67,2,FALSE),IF(I95=45001,VLOOKUP(J95,'ISO-reference'!$A$1:$B$40,2,FALSE),IF(I95=21001,VLOOKUP(J95,'ISO-reference'!$E$1:$F$75,2,FALSE),"No ISO Mapping")))</f>
        <v> Operational planning and control</v>
      </c>
      <c r="L95" s="15" t="s">
        <v>217</v>
      </c>
      <c r="M95" s="18"/>
      <c r="N95" s="19">
        <f t="shared" si="5"/>
        <v>43715</v>
      </c>
      <c r="O95" s="19">
        <v>43948.0</v>
      </c>
      <c r="P95" s="14" t="s">
        <v>254</v>
      </c>
      <c r="Q95" s="13" t="str">
        <f t="shared" si="2"/>
        <v>Closed</v>
      </c>
      <c r="R95" s="17">
        <f t="shared" si="3"/>
        <v>293</v>
      </c>
      <c r="S95" s="17">
        <f t="shared" si="4"/>
        <v>233</v>
      </c>
      <c r="T95" s="13"/>
      <c r="U95" s="13">
        <v>11431.0</v>
      </c>
    </row>
    <row r="96" ht="15.75" hidden="1" customHeight="1">
      <c r="A96" s="5">
        <v>95.0</v>
      </c>
      <c r="B96" s="6" t="s">
        <v>255</v>
      </c>
      <c r="C96" s="7" t="s">
        <v>22</v>
      </c>
      <c r="D96" s="8">
        <v>43655.0</v>
      </c>
      <c r="E96" s="8" t="s">
        <v>23</v>
      </c>
      <c r="F96" s="8" t="s">
        <v>92</v>
      </c>
      <c r="G96" s="7" t="s">
        <v>215</v>
      </c>
      <c r="H96" s="20" t="s">
        <v>105</v>
      </c>
      <c r="I96" s="10">
        <v>9001.0</v>
      </c>
      <c r="J96" s="7">
        <v>7.1</v>
      </c>
      <c r="K96" s="6" t="str">
        <f>IF(I96=9001,VLOOKUP(J96,'ISO-reference'!$C$1:$D$67,2,FALSE),IF(I96=45001,VLOOKUP(J96,'ISO-reference'!$A$1:$B$40,2,FALSE),IF(I96=21001,VLOOKUP(J96,'ISO-reference'!$E$1:$F$75,2,FALSE),"No ISO Mapping")))</f>
        <v> Resources</v>
      </c>
      <c r="L96" s="7" t="s">
        <v>217</v>
      </c>
      <c r="M96" s="11"/>
      <c r="N96" s="12">
        <v>44012.0</v>
      </c>
      <c r="O96" s="12">
        <v>44033.0</v>
      </c>
      <c r="P96" s="6" t="s">
        <v>256</v>
      </c>
      <c r="Q96" s="5" t="str">
        <f t="shared" si="2"/>
        <v>Closed</v>
      </c>
      <c r="R96" s="10">
        <f t="shared" si="3"/>
        <v>378</v>
      </c>
      <c r="S96" s="10">
        <f t="shared" si="4"/>
        <v>21</v>
      </c>
      <c r="T96" s="5"/>
      <c r="U96" s="5">
        <v>11432.0</v>
      </c>
    </row>
    <row r="97" ht="15.75" hidden="1" customHeight="1">
      <c r="A97" s="13">
        <v>96.0</v>
      </c>
      <c r="B97" s="14" t="s">
        <v>257</v>
      </c>
      <c r="C97" s="15" t="s">
        <v>22</v>
      </c>
      <c r="D97" s="16">
        <v>43655.0</v>
      </c>
      <c r="E97" s="16" t="s">
        <v>23</v>
      </c>
      <c r="F97" s="16" t="s">
        <v>92</v>
      </c>
      <c r="G97" s="15" t="s">
        <v>215</v>
      </c>
      <c r="H97" s="20" t="s">
        <v>105</v>
      </c>
      <c r="I97" s="17">
        <v>45001.0</v>
      </c>
      <c r="J97" s="15">
        <v>8.1</v>
      </c>
      <c r="K97" s="14" t="str">
        <f>IF(I97=9001,VLOOKUP(J97,'ISO-reference'!$C$1:$D$67,2,FALSE),IF(I97=45001,VLOOKUP(J97,'ISO-reference'!$A$1:$B$40,2,FALSE),IF(I97=21001,VLOOKUP(J97,'ISO-reference'!$E$1:$F$75,2,FALSE),"No ISO Mapping")))</f>
        <v> Operational planning and control</v>
      </c>
      <c r="L97" s="15" t="s">
        <v>217</v>
      </c>
      <c r="M97" s="18"/>
      <c r="N97" s="19">
        <v>44012.0</v>
      </c>
      <c r="O97" s="19">
        <v>44000.0</v>
      </c>
      <c r="P97" s="14" t="s">
        <v>258</v>
      </c>
      <c r="Q97" s="13" t="str">
        <f t="shared" si="2"/>
        <v>Closed</v>
      </c>
      <c r="R97" s="17">
        <f t="shared" si="3"/>
        <v>345</v>
      </c>
      <c r="S97" s="17">
        <f t="shared" si="4"/>
        <v>-12</v>
      </c>
      <c r="T97" s="13"/>
      <c r="U97" s="13">
        <v>11433.0</v>
      </c>
    </row>
    <row r="98" ht="15.75" hidden="1" customHeight="1">
      <c r="A98" s="5">
        <v>97.0</v>
      </c>
      <c r="B98" s="6" t="s">
        <v>259</v>
      </c>
      <c r="C98" s="7" t="s">
        <v>22</v>
      </c>
      <c r="D98" s="8">
        <v>43655.0</v>
      </c>
      <c r="E98" s="8" t="s">
        <v>23</v>
      </c>
      <c r="F98" s="8" t="s">
        <v>92</v>
      </c>
      <c r="G98" s="7" t="s">
        <v>215</v>
      </c>
      <c r="H98" s="20" t="s">
        <v>105</v>
      </c>
      <c r="I98" s="10">
        <v>45001.0</v>
      </c>
      <c r="J98" s="7">
        <v>7.1</v>
      </c>
      <c r="K98" s="6" t="str">
        <f>IF(I98=9001,VLOOKUP(J98,'ISO-reference'!$C$1:$D$67,2,FALSE),IF(I98=45001,VLOOKUP(J98,'ISO-reference'!$A$1:$B$40,2,FALSE),IF(I98=21001,VLOOKUP(J98,'ISO-reference'!$E$1:$F$75,2,FALSE),"No ISO Mapping")))</f>
        <v> Resources</v>
      </c>
      <c r="L98" s="7" t="s">
        <v>217</v>
      </c>
      <c r="M98" s="11"/>
      <c r="N98" s="12">
        <f t="shared" ref="N98:N99" si="6">D98+60</f>
        <v>43715</v>
      </c>
      <c r="O98" s="12">
        <v>43887.0</v>
      </c>
      <c r="P98" s="6" t="s">
        <v>260</v>
      </c>
      <c r="Q98" s="5" t="str">
        <f t="shared" si="2"/>
        <v>Closed</v>
      </c>
      <c r="R98" s="10">
        <f t="shared" si="3"/>
        <v>232</v>
      </c>
      <c r="S98" s="10">
        <f t="shared" si="4"/>
        <v>172</v>
      </c>
      <c r="T98" s="5"/>
      <c r="U98" s="5">
        <v>11434.0</v>
      </c>
    </row>
    <row r="99" ht="15.75" hidden="1" customHeight="1">
      <c r="A99" s="13">
        <v>98.0</v>
      </c>
      <c r="B99" s="14" t="s">
        <v>261</v>
      </c>
      <c r="C99" s="15" t="s">
        <v>22</v>
      </c>
      <c r="D99" s="16">
        <v>43655.0</v>
      </c>
      <c r="E99" s="16" t="s">
        <v>23</v>
      </c>
      <c r="F99" s="16" t="s">
        <v>92</v>
      </c>
      <c r="G99" s="15" t="s">
        <v>215</v>
      </c>
      <c r="H99" s="20" t="s">
        <v>105</v>
      </c>
      <c r="I99" s="17">
        <v>9001.0</v>
      </c>
      <c r="J99" s="15" t="s">
        <v>102</v>
      </c>
      <c r="K99" s="14" t="str">
        <f>IF(I99=9001,VLOOKUP(J99,'ISO-reference'!$C$1:$D$67,2,FALSE),IF(I99=45001,VLOOKUP(J99,'ISO-reference'!$A$1:$B$40,2,FALSE),IF(I99=21001,VLOOKUP(J99,'ISO-reference'!$E$1:$F$75,2,FALSE),"No ISO Mapping")))</f>
        <v> Infrastructure</v>
      </c>
      <c r="L99" s="15" t="s">
        <v>217</v>
      </c>
      <c r="M99" s="18"/>
      <c r="N99" s="19">
        <f t="shared" si="6"/>
        <v>43715</v>
      </c>
      <c r="O99" s="19">
        <v>43965.0</v>
      </c>
      <c r="P99" s="14" t="s">
        <v>262</v>
      </c>
      <c r="Q99" s="13" t="str">
        <f t="shared" si="2"/>
        <v>Closed</v>
      </c>
      <c r="R99" s="17">
        <f t="shared" si="3"/>
        <v>310</v>
      </c>
      <c r="S99" s="17">
        <f t="shared" si="4"/>
        <v>250</v>
      </c>
      <c r="T99" s="13"/>
      <c r="U99" s="13">
        <v>11436.0</v>
      </c>
    </row>
    <row r="100" ht="15.75" hidden="1" customHeight="1">
      <c r="A100" s="5">
        <v>99.0</v>
      </c>
      <c r="B100" s="6" t="s">
        <v>263</v>
      </c>
      <c r="C100" s="7" t="s">
        <v>22</v>
      </c>
      <c r="D100" s="8">
        <v>43655.0</v>
      </c>
      <c r="E100" s="8" t="s">
        <v>23</v>
      </c>
      <c r="F100" s="8" t="s">
        <v>92</v>
      </c>
      <c r="G100" s="7" t="s">
        <v>215</v>
      </c>
      <c r="H100" s="20" t="s">
        <v>105</v>
      </c>
      <c r="I100" s="10">
        <v>9001.0</v>
      </c>
      <c r="J100" s="7" t="s">
        <v>102</v>
      </c>
      <c r="K100" s="6" t="str">
        <f>IF(I100=9001,VLOOKUP(J100,'ISO-reference'!$C$1:$D$67,2,FALSE),IF(I100=45001,VLOOKUP(J100,'ISO-reference'!$A$1:$B$40,2,FALSE),IF(I100=21001,VLOOKUP(J100,'ISO-reference'!$E$1:$F$75,2,FALSE),"No ISO Mapping")))</f>
        <v> Infrastructure</v>
      </c>
      <c r="L100" s="7" t="s">
        <v>217</v>
      </c>
      <c r="M100" s="11"/>
      <c r="N100" s="12">
        <v>44012.0</v>
      </c>
      <c r="O100" s="12">
        <v>44001.0</v>
      </c>
      <c r="P100" s="6" t="s">
        <v>264</v>
      </c>
      <c r="Q100" s="5" t="str">
        <f t="shared" si="2"/>
        <v>Closed</v>
      </c>
      <c r="R100" s="10">
        <f t="shared" si="3"/>
        <v>346</v>
      </c>
      <c r="S100" s="10">
        <f t="shared" si="4"/>
        <v>-11</v>
      </c>
      <c r="T100" s="5"/>
      <c r="U100" s="5">
        <v>11438.0</v>
      </c>
    </row>
    <row r="101" ht="15.75" hidden="1" customHeight="1">
      <c r="A101" s="13">
        <v>100.0</v>
      </c>
      <c r="B101" s="14" t="s">
        <v>265</v>
      </c>
      <c r="C101" s="15" t="s">
        <v>22</v>
      </c>
      <c r="D101" s="16">
        <v>43655.0</v>
      </c>
      <c r="E101" s="16" t="s">
        <v>23</v>
      </c>
      <c r="F101" s="16" t="s">
        <v>92</v>
      </c>
      <c r="G101" s="15" t="s">
        <v>215</v>
      </c>
      <c r="H101" s="20" t="s">
        <v>105</v>
      </c>
      <c r="I101" s="17">
        <v>9001.0</v>
      </c>
      <c r="J101" s="15" t="s">
        <v>102</v>
      </c>
      <c r="K101" s="14" t="str">
        <f>IF(I101=9001,VLOOKUP(J101,'ISO-reference'!$C$1:$D$67,2,FALSE),IF(I101=45001,VLOOKUP(J101,'ISO-reference'!$A$1:$B$40,2,FALSE),IF(I101=21001,VLOOKUP(J101,'ISO-reference'!$E$1:$F$75,2,FALSE),"No ISO Mapping")))</f>
        <v> Infrastructure</v>
      </c>
      <c r="L101" s="15" t="s">
        <v>217</v>
      </c>
      <c r="M101" s="18"/>
      <c r="N101" s="19">
        <f t="shared" ref="N101:N113" si="7">D101+60</f>
        <v>43715</v>
      </c>
      <c r="O101" s="19">
        <v>43887.0</v>
      </c>
      <c r="P101" s="14" t="s">
        <v>266</v>
      </c>
      <c r="Q101" s="13" t="str">
        <f t="shared" si="2"/>
        <v>Closed</v>
      </c>
      <c r="R101" s="17">
        <f t="shared" si="3"/>
        <v>232</v>
      </c>
      <c r="S101" s="17">
        <f t="shared" si="4"/>
        <v>172</v>
      </c>
      <c r="T101" s="13"/>
      <c r="U101" s="13">
        <v>11454.0</v>
      </c>
    </row>
    <row r="102" ht="15.75" hidden="1" customHeight="1">
      <c r="A102" s="5">
        <v>101.0</v>
      </c>
      <c r="B102" s="6" t="s">
        <v>267</v>
      </c>
      <c r="C102" s="7" t="s">
        <v>22</v>
      </c>
      <c r="D102" s="8">
        <v>43655.0</v>
      </c>
      <c r="E102" s="8" t="s">
        <v>23</v>
      </c>
      <c r="F102" s="8" t="s">
        <v>92</v>
      </c>
      <c r="G102" s="7" t="s">
        <v>215</v>
      </c>
      <c r="H102" s="20" t="s">
        <v>105</v>
      </c>
      <c r="I102" s="10">
        <v>9001.0</v>
      </c>
      <c r="J102" s="7" t="s">
        <v>102</v>
      </c>
      <c r="K102" s="6" t="str">
        <f>IF(I102=9001,VLOOKUP(J102,'ISO-reference'!$C$1:$D$67,2,FALSE),IF(I102=45001,VLOOKUP(J102,'ISO-reference'!$A$1:$B$40,2,FALSE),IF(I102=21001,VLOOKUP(J102,'ISO-reference'!$E$1:$F$75,2,FALSE),"No ISO Mapping")))</f>
        <v> Infrastructure</v>
      </c>
      <c r="L102" s="7" t="s">
        <v>217</v>
      </c>
      <c r="M102" s="11"/>
      <c r="N102" s="12">
        <f t="shared" si="7"/>
        <v>43715</v>
      </c>
      <c r="O102" s="12">
        <v>43887.0</v>
      </c>
      <c r="P102" s="6" t="s">
        <v>268</v>
      </c>
      <c r="Q102" s="5" t="str">
        <f t="shared" si="2"/>
        <v>Closed</v>
      </c>
      <c r="R102" s="10">
        <f t="shared" si="3"/>
        <v>232</v>
      </c>
      <c r="S102" s="10">
        <f t="shared" si="4"/>
        <v>172</v>
      </c>
      <c r="T102" s="5"/>
      <c r="U102" s="5">
        <v>11456.0</v>
      </c>
    </row>
    <row r="103" ht="15.75" hidden="1" customHeight="1">
      <c r="A103" s="13">
        <v>102.0</v>
      </c>
      <c r="B103" s="14" t="s">
        <v>269</v>
      </c>
      <c r="C103" s="15" t="s">
        <v>22</v>
      </c>
      <c r="D103" s="16">
        <v>43655.0</v>
      </c>
      <c r="E103" s="16" t="s">
        <v>23</v>
      </c>
      <c r="F103" s="16" t="s">
        <v>92</v>
      </c>
      <c r="G103" s="15" t="s">
        <v>215</v>
      </c>
      <c r="H103" s="20" t="s">
        <v>105</v>
      </c>
      <c r="I103" s="17">
        <v>9001.0</v>
      </c>
      <c r="J103" s="15" t="s">
        <v>102</v>
      </c>
      <c r="K103" s="14" t="str">
        <f>IF(I103=9001,VLOOKUP(J103,'ISO-reference'!$C$1:$D$67,2,FALSE),IF(I103=45001,VLOOKUP(J103,'ISO-reference'!$A$1:$B$40,2,FALSE),IF(I103=21001,VLOOKUP(J103,'ISO-reference'!$E$1:$F$75,2,FALSE),"No ISO Mapping")))</f>
        <v> Infrastructure</v>
      </c>
      <c r="L103" s="15" t="s">
        <v>217</v>
      </c>
      <c r="M103" s="18"/>
      <c r="N103" s="19">
        <f t="shared" si="7"/>
        <v>43715</v>
      </c>
      <c r="O103" s="19">
        <v>43887.0</v>
      </c>
      <c r="P103" s="14" t="s">
        <v>270</v>
      </c>
      <c r="Q103" s="13" t="str">
        <f t="shared" si="2"/>
        <v>Closed</v>
      </c>
      <c r="R103" s="17">
        <f t="shared" si="3"/>
        <v>232</v>
      </c>
      <c r="S103" s="17">
        <f t="shared" si="4"/>
        <v>172</v>
      </c>
      <c r="T103" s="13"/>
      <c r="U103" s="13">
        <v>11457.0</v>
      </c>
    </row>
    <row r="104" ht="15.75" hidden="1" customHeight="1">
      <c r="A104" s="5">
        <v>103.0</v>
      </c>
      <c r="B104" s="6" t="s">
        <v>271</v>
      </c>
      <c r="C104" s="7" t="s">
        <v>22</v>
      </c>
      <c r="D104" s="8">
        <v>43655.0</v>
      </c>
      <c r="E104" s="8" t="s">
        <v>23</v>
      </c>
      <c r="F104" s="8" t="s">
        <v>92</v>
      </c>
      <c r="G104" s="7" t="s">
        <v>215</v>
      </c>
      <c r="H104" s="20" t="s">
        <v>105</v>
      </c>
      <c r="I104" s="10">
        <v>9001.0</v>
      </c>
      <c r="J104" s="7" t="s">
        <v>102</v>
      </c>
      <c r="K104" s="6" t="str">
        <f>IF(I104=9001,VLOOKUP(J104,'ISO-reference'!$C$1:$D$67,2,FALSE),IF(I104=45001,VLOOKUP(J104,'ISO-reference'!$A$1:$B$40,2,FALSE),IF(I104=21001,VLOOKUP(J104,'ISO-reference'!$E$1:$F$75,2,FALSE),"No ISO Mapping")))</f>
        <v> Infrastructure</v>
      </c>
      <c r="L104" s="7" t="s">
        <v>217</v>
      </c>
      <c r="M104" s="11"/>
      <c r="N104" s="12">
        <f t="shared" si="7"/>
        <v>43715</v>
      </c>
      <c r="O104" s="12">
        <v>43887.0</v>
      </c>
      <c r="P104" s="6" t="s">
        <v>272</v>
      </c>
      <c r="Q104" s="5" t="str">
        <f t="shared" si="2"/>
        <v>Closed</v>
      </c>
      <c r="R104" s="10">
        <f t="shared" si="3"/>
        <v>232</v>
      </c>
      <c r="S104" s="10">
        <f t="shared" si="4"/>
        <v>172</v>
      </c>
      <c r="T104" s="5"/>
      <c r="U104" s="5">
        <v>11458.0</v>
      </c>
    </row>
    <row r="105" ht="15.75" hidden="1" customHeight="1">
      <c r="A105" s="13">
        <v>104.0</v>
      </c>
      <c r="B105" s="14" t="s">
        <v>273</v>
      </c>
      <c r="C105" s="15" t="s">
        <v>22</v>
      </c>
      <c r="D105" s="16">
        <v>43655.0</v>
      </c>
      <c r="E105" s="16" t="s">
        <v>23</v>
      </c>
      <c r="F105" s="16" t="s">
        <v>92</v>
      </c>
      <c r="G105" s="15" t="s">
        <v>215</v>
      </c>
      <c r="H105" s="20" t="s">
        <v>105</v>
      </c>
      <c r="I105" s="17">
        <v>9001.0</v>
      </c>
      <c r="J105" s="15" t="s">
        <v>102</v>
      </c>
      <c r="K105" s="14" t="str">
        <f>IF(I105=9001,VLOOKUP(J105,'ISO-reference'!$C$1:$D$67,2,FALSE),IF(I105=45001,VLOOKUP(J105,'ISO-reference'!$A$1:$B$40,2,FALSE),IF(I105=21001,VLOOKUP(J105,'ISO-reference'!$E$1:$F$75,2,FALSE),"No ISO Mapping")))</f>
        <v> Infrastructure</v>
      </c>
      <c r="L105" s="15" t="s">
        <v>217</v>
      </c>
      <c r="M105" s="18"/>
      <c r="N105" s="19">
        <f t="shared" si="7"/>
        <v>43715</v>
      </c>
      <c r="O105" s="19">
        <v>43887.0</v>
      </c>
      <c r="P105" s="14" t="s">
        <v>274</v>
      </c>
      <c r="Q105" s="13" t="str">
        <f t="shared" si="2"/>
        <v>Closed</v>
      </c>
      <c r="R105" s="17">
        <f t="shared" si="3"/>
        <v>232</v>
      </c>
      <c r="S105" s="17">
        <f t="shared" si="4"/>
        <v>172</v>
      </c>
      <c r="T105" s="13"/>
      <c r="U105" s="13">
        <v>11460.0</v>
      </c>
    </row>
    <row r="106" ht="15.75" hidden="1" customHeight="1">
      <c r="A106" s="5">
        <v>105.0</v>
      </c>
      <c r="B106" s="6" t="s">
        <v>275</v>
      </c>
      <c r="C106" s="7" t="s">
        <v>22</v>
      </c>
      <c r="D106" s="8">
        <v>43655.0</v>
      </c>
      <c r="E106" s="8" t="s">
        <v>23</v>
      </c>
      <c r="F106" s="8" t="s">
        <v>92</v>
      </c>
      <c r="G106" s="7" t="s">
        <v>215</v>
      </c>
      <c r="H106" s="20" t="s">
        <v>105</v>
      </c>
      <c r="I106" s="10">
        <v>9001.0</v>
      </c>
      <c r="J106" s="7" t="s">
        <v>216</v>
      </c>
      <c r="K106" s="6" t="str">
        <f>IF(I106=9001,VLOOKUP(J106,'ISO-reference'!$C$1:$D$67,2,FALSE),IF(I106=45001,VLOOKUP(J106,'ISO-reference'!$A$1:$B$40,2,FALSE),IF(I106=21001,VLOOKUP(J106,'ISO-reference'!$E$1:$F$75,2,FALSE),"No ISO Mapping")))</f>
        <v> Determining requirements for products &amp; services</v>
      </c>
      <c r="L106" s="7" t="s">
        <v>217</v>
      </c>
      <c r="M106" s="11"/>
      <c r="N106" s="12">
        <f t="shared" si="7"/>
        <v>43715</v>
      </c>
      <c r="O106" s="12">
        <v>43887.0</v>
      </c>
      <c r="P106" s="6" t="s">
        <v>276</v>
      </c>
      <c r="Q106" s="5" t="str">
        <f t="shared" si="2"/>
        <v>Closed</v>
      </c>
      <c r="R106" s="10">
        <f t="shared" si="3"/>
        <v>232</v>
      </c>
      <c r="S106" s="10">
        <f t="shared" si="4"/>
        <v>172</v>
      </c>
      <c r="T106" s="5"/>
      <c r="U106" s="5">
        <v>11461.0</v>
      </c>
    </row>
    <row r="107" ht="15.75" hidden="1" customHeight="1">
      <c r="A107" s="13">
        <v>106.0</v>
      </c>
      <c r="B107" s="14" t="s">
        <v>277</v>
      </c>
      <c r="C107" s="15" t="s">
        <v>22</v>
      </c>
      <c r="D107" s="16">
        <v>43655.0</v>
      </c>
      <c r="E107" s="16" t="s">
        <v>23</v>
      </c>
      <c r="F107" s="16" t="s">
        <v>92</v>
      </c>
      <c r="G107" s="15" t="s">
        <v>215</v>
      </c>
      <c r="H107" s="20" t="s">
        <v>105</v>
      </c>
      <c r="I107" s="17">
        <v>9001.0</v>
      </c>
      <c r="J107" s="15" t="s">
        <v>216</v>
      </c>
      <c r="K107" s="14" t="str">
        <f>IF(I107=9001,VLOOKUP(J107,'ISO-reference'!$C$1:$D$67,2,FALSE),IF(I107=45001,VLOOKUP(J107,'ISO-reference'!$A$1:$B$40,2,FALSE),IF(I107=21001,VLOOKUP(J107,'ISO-reference'!$E$1:$F$75,2,FALSE),"No ISO Mapping")))</f>
        <v> Determining requirements for products &amp; services</v>
      </c>
      <c r="L107" s="15" t="s">
        <v>217</v>
      </c>
      <c r="M107" s="18"/>
      <c r="N107" s="19">
        <f t="shared" si="7"/>
        <v>43715</v>
      </c>
      <c r="O107" s="19">
        <v>43887.0</v>
      </c>
      <c r="P107" s="14" t="s">
        <v>278</v>
      </c>
      <c r="Q107" s="13" t="str">
        <f t="shared" si="2"/>
        <v>Closed</v>
      </c>
      <c r="R107" s="17">
        <f t="shared" si="3"/>
        <v>232</v>
      </c>
      <c r="S107" s="17">
        <f t="shared" si="4"/>
        <v>172</v>
      </c>
      <c r="T107" s="13"/>
      <c r="U107" s="13">
        <v>11462.0</v>
      </c>
    </row>
    <row r="108" ht="15.75" hidden="1" customHeight="1">
      <c r="A108" s="5">
        <v>107.0</v>
      </c>
      <c r="B108" s="6" t="s">
        <v>279</v>
      </c>
      <c r="C108" s="7" t="s">
        <v>22</v>
      </c>
      <c r="D108" s="8">
        <v>43655.0</v>
      </c>
      <c r="E108" s="8" t="s">
        <v>23</v>
      </c>
      <c r="F108" s="8" t="s">
        <v>92</v>
      </c>
      <c r="G108" s="7" t="s">
        <v>215</v>
      </c>
      <c r="H108" s="20" t="s">
        <v>105</v>
      </c>
      <c r="I108" s="10">
        <v>9001.0</v>
      </c>
      <c r="J108" s="7" t="s">
        <v>216</v>
      </c>
      <c r="K108" s="6" t="str">
        <f>IF(I108=9001,VLOOKUP(J108,'ISO-reference'!$C$1:$D$67,2,FALSE),IF(I108=45001,VLOOKUP(J108,'ISO-reference'!$A$1:$B$40,2,FALSE),IF(I108=21001,VLOOKUP(J108,'ISO-reference'!$E$1:$F$75,2,FALSE),"No ISO Mapping")))</f>
        <v> Determining requirements for products &amp; services</v>
      </c>
      <c r="L108" s="7" t="s">
        <v>217</v>
      </c>
      <c r="M108" s="11"/>
      <c r="N108" s="12">
        <f t="shared" si="7"/>
        <v>43715</v>
      </c>
      <c r="O108" s="12">
        <v>43887.0</v>
      </c>
      <c r="P108" s="6" t="s">
        <v>280</v>
      </c>
      <c r="Q108" s="5" t="str">
        <f t="shared" si="2"/>
        <v>Closed</v>
      </c>
      <c r="R108" s="10">
        <f t="shared" si="3"/>
        <v>232</v>
      </c>
      <c r="S108" s="10">
        <f t="shared" si="4"/>
        <v>172</v>
      </c>
      <c r="T108" s="5"/>
      <c r="U108" s="5">
        <v>11463.0</v>
      </c>
    </row>
    <row r="109" ht="15.75" hidden="1" customHeight="1">
      <c r="A109" s="13">
        <v>108.0</v>
      </c>
      <c r="B109" s="14" t="s">
        <v>281</v>
      </c>
      <c r="C109" s="15" t="s">
        <v>22</v>
      </c>
      <c r="D109" s="16">
        <v>43655.0</v>
      </c>
      <c r="E109" s="16" t="s">
        <v>23</v>
      </c>
      <c r="F109" s="16" t="s">
        <v>92</v>
      </c>
      <c r="G109" s="15" t="s">
        <v>215</v>
      </c>
      <c r="H109" s="20" t="s">
        <v>105</v>
      </c>
      <c r="I109" s="17">
        <v>9001.0</v>
      </c>
      <c r="J109" s="15" t="s">
        <v>216</v>
      </c>
      <c r="K109" s="14" t="str">
        <f>IF(I109=9001,VLOOKUP(J109,'ISO-reference'!$C$1:$D$67,2,FALSE),IF(I109=45001,VLOOKUP(J109,'ISO-reference'!$A$1:$B$40,2,FALSE),IF(I109=21001,VLOOKUP(J109,'ISO-reference'!$E$1:$F$75,2,FALSE),"No ISO Mapping")))</f>
        <v> Determining requirements for products &amp; services</v>
      </c>
      <c r="L109" s="15" t="s">
        <v>217</v>
      </c>
      <c r="M109" s="18"/>
      <c r="N109" s="19">
        <f t="shared" si="7"/>
        <v>43715</v>
      </c>
      <c r="O109" s="19">
        <v>43887.0</v>
      </c>
      <c r="P109" s="14" t="s">
        <v>282</v>
      </c>
      <c r="Q109" s="13" t="str">
        <f t="shared" si="2"/>
        <v>Closed</v>
      </c>
      <c r="R109" s="17">
        <f t="shared" si="3"/>
        <v>232</v>
      </c>
      <c r="S109" s="17">
        <f t="shared" si="4"/>
        <v>172</v>
      </c>
      <c r="T109" s="13"/>
      <c r="U109" s="13">
        <v>11485.0</v>
      </c>
    </row>
    <row r="110" ht="15.75" hidden="1" customHeight="1">
      <c r="A110" s="5">
        <v>109.0</v>
      </c>
      <c r="B110" s="6" t="s">
        <v>283</v>
      </c>
      <c r="C110" s="7" t="s">
        <v>22</v>
      </c>
      <c r="D110" s="8">
        <v>43655.0</v>
      </c>
      <c r="E110" s="8" t="s">
        <v>23</v>
      </c>
      <c r="F110" s="8" t="s">
        <v>92</v>
      </c>
      <c r="G110" s="7" t="s">
        <v>215</v>
      </c>
      <c r="H110" s="20" t="s">
        <v>105</v>
      </c>
      <c r="I110" s="10">
        <v>9001.0</v>
      </c>
      <c r="J110" s="7" t="s">
        <v>216</v>
      </c>
      <c r="K110" s="6" t="str">
        <f>IF(I110=9001,VLOOKUP(J110,'ISO-reference'!$C$1:$D$67,2,FALSE),IF(I110=45001,VLOOKUP(J110,'ISO-reference'!$A$1:$B$40,2,FALSE),IF(I110=21001,VLOOKUP(J110,'ISO-reference'!$E$1:$F$75,2,FALSE),"No ISO Mapping")))</f>
        <v> Determining requirements for products &amp; services</v>
      </c>
      <c r="L110" s="7" t="s">
        <v>217</v>
      </c>
      <c r="M110" s="11"/>
      <c r="N110" s="12">
        <f t="shared" si="7"/>
        <v>43715</v>
      </c>
      <c r="O110" s="12">
        <v>43887.0</v>
      </c>
      <c r="P110" s="6" t="s">
        <v>284</v>
      </c>
      <c r="Q110" s="5" t="str">
        <f t="shared" si="2"/>
        <v>Closed</v>
      </c>
      <c r="R110" s="10">
        <f t="shared" si="3"/>
        <v>232</v>
      </c>
      <c r="S110" s="10">
        <f t="shared" si="4"/>
        <v>172</v>
      </c>
      <c r="T110" s="5"/>
      <c r="U110" s="5">
        <v>11486.0</v>
      </c>
    </row>
    <row r="111" ht="15.75" hidden="1" customHeight="1">
      <c r="A111" s="13">
        <v>110.0</v>
      </c>
      <c r="B111" s="14" t="s">
        <v>285</v>
      </c>
      <c r="C111" s="15" t="s">
        <v>22</v>
      </c>
      <c r="D111" s="16">
        <v>43655.0</v>
      </c>
      <c r="E111" s="16" t="s">
        <v>23</v>
      </c>
      <c r="F111" s="16" t="s">
        <v>92</v>
      </c>
      <c r="G111" s="15" t="s">
        <v>215</v>
      </c>
      <c r="H111" s="20" t="s">
        <v>105</v>
      </c>
      <c r="I111" s="17">
        <v>9001.0</v>
      </c>
      <c r="J111" s="15" t="s">
        <v>216</v>
      </c>
      <c r="K111" s="14" t="str">
        <f>IF(I111=9001,VLOOKUP(J111,'ISO-reference'!$C$1:$D$67,2,FALSE),IF(I111=45001,VLOOKUP(J111,'ISO-reference'!$A$1:$B$40,2,FALSE),IF(I111=21001,VLOOKUP(J111,'ISO-reference'!$E$1:$F$75,2,FALSE),"No ISO Mapping")))</f>
        <v> Determining requirements for products &amp; services</v>
      </c>
      <c r="L111" s="15" t="s">
        <v>217</v>
      </c>
      <c r="M111" s="18"/>
      <c r="N111" s="19">
        <f t="shared" si="7"/>
        <v>43715</v>
      </c>
      <c r="O111" s="19">
        <v>43887.0</v>
      </c>
      <c r="P111" s="14" t="s">
        <v>286</v>
      </c>
      <c r="Q111" s="13" t="str">
        <f t="shared" si="2"/>
        <v>Closed</v>
      </c>
      <c r="R111" s="17">
        <f t="shared" si="3"/>
        <v>232</v>
      </c>
      <c r="S111" s="17">
        <f t="shared" si="4"/>
        <v>172</v>
      </c>
      <c r="T111" s="13"/>
      <c r="U111" s="13">
        <v>11487.0</v>
      </c>
    </row>
    <row r="112" ht="15.75" hidden="1" customHeight="1">
      <c r="A112" s="5">
        <v>111.0</v>
      </c>
      <c r="B112" s="6" t="s">
        <v>287</v>
      </c>
      <c r="C112" s="7" t="s">
        <v>22</v>
      </c>
      <c r="D112" s="8">
        <v>43655.0</v>
      </c>
      <c r="E112" s="8" t="s">
        <v>23</v>
      </c>
      <c r="F112" s="8" t="s">
        <v>92</v>
      </c>
      <c r="G112" s="7" t="s">
        <v>215</v>
      </c>
      <c r="H112" s="20" t="s">
        <v>105</v>
      </c>
      <c r="I112" s="10">
        <v>9001.0</v>
      </c>
      <c r="J112" s="7" t="s">
        <v>216</v>
      </c>
      <c r="K112" s="6" t="str">
        <f>IF(I112=9001,VLOOKUP(J112,'ISO-reference'!$C$1:$D$67,2,FALSE),IF(I112=45001,VLOOKUP(J112,'ISO-reference'!$A$1:$B$40,2,FALSE),IF(I112=21001,VLOOKUP(J112,'ISO-reference'!$E$1:$F$75,2,FALSE),"No ISO Mapping")))</f>
        <v> Determining requirements for products &amp; services</v>
      </c>
      <c r="L112" s="7" t="s">
        <v>217</v>
      </c>
      <c r="M112" s="11"/>
      <c r="N112" s="12">
        <f t="shared" si="7"/>
        <v>43715</v>
      </c>
      <c r="O112" s="12">
        <v>43887.0</v>
      </c>
      <c r="P112" s="6" t="s">
        <v>288</v>
      </c>
      <c r="Q112" s="5" t="str">
        <f t="shared" si="2"/>
        <v>Closed</v>
      </c>
      <c r="R112" s="10">
        <f t="shared" si="3"/>
        <v>232</v>
      </c>
      <c r="S112" s="10">
        <f t="shared" si="4"/>
        <v>172</v>
      </c>
      <c r="T112" s="5"/>
      <c r="U112" s="5">
        <v>11488.0</v>
      </c>
    </row>
    <row r="113" ht="15.75" hidden="1" customHeight="1">
      <c r="A113" s="13">
        <v>112.0</v>
      </c>
      <c r="B113" s="14" t="s">
        <v>289</v>
      </c>
      <c r="C113" s="15" t="s">
        <v>22</v>
      </c>
      <c r="D113" s="16">
        <v>43655.0</v>
      </c>
      <c r="E113" s="16" t="s">
        <v>23</v>
      </c>
      <c r="F113" s="16" t="s">
        <v>92</v>
      </c>
      <c r="G113" s="15" t="s">
        <v>215</v>
      </c>
      <c r="H113" s="20" t="s">
        <v>105</v>
      </c>
      <c r="I113" s="17">
        <v>9001.0</v>
      </c>
      <c r="J113" s="15" t="s">
        <v>216</v>
      </c>
      <c r="K113" s="14" t="str">
        <f>IF(I113=9001,VLOOKUP(J113,'ISO-reference'!$C$1:$D$67,2,FALSE),IF(I113=45001,VLOOKUP(J113,'ISO-reference'!$A$1:$B$40,2,FALSE),IF(I113=21001,VLOOKUP(J113,'ISO-reference'!$E$1:$F$75,2,FALSE),"No ISO Mapping")))</f>
        <v> Determining requirements for products &amp; services</v>
      </c>
      <c r="L113" s="15" t="s">
        <v>217</v>
      </c>
      <c r="M113" s="18"/>
      <c r="N113" s="19">
        <f t="shared" si="7"/>
        <v>43715</v>
      </c>
      <c r="O113" s="19">
        <v>43887.0</v>
      </c>
      <c r="P113" s="14" t="s">
        <v>290</v>
      </c>
      <c r="Q113" s="13" t="str">
        <f t="shared" si="2"/>
        <v>Closed</v>
      </c>
      <c r="R113" s="17">
        <f t="shared" si="3"/>
        <v>232</v>
      </c>
      <c r="S113" s="17">
        <f t="shared" si="4"/>
        <v>172</v>
      </c>
      <c r="T113" s="13"/>
      <c r="U113" s="13">
        <v>11489.0</v>
      </c>
    </row>
    <row r="114" ht="15.75" hidden="1" customHeight="1">
      <c r="A114" s="5">
        <v>113.0</v>
      </c>
      <c r="B114" s="6" t="s">
        <v>291</v>
      </c>
      <c r="C114" s="7" t="s">
        <v>22</v>
      </c>
      <c r="D114" s="8">
        <v>43655.0</v>
      </c>
      <c r="E114" s="8" t="s">
        <v>23</v>
      </c>
      <c r="F114" s="8" t="s">
        <v>92</v>
      </c>
      <c r="G114" s="7" t="s">
        <v>215</v>
      </c>
      <c r="H114" s="20" t="s">
        <v>105</v>
      </c>
      <c r="I114" s="10">
        <v>9001.0</v>
      </c>
      <c r="J114" s="7" t="s">
        <v>216</v>
      </c>
      <c r="K114" s="6" t="str">
        <f>IF(I114=9001,VLOOKUP(J114,'ISO-reference'!$C$1:$D$67,2,FALSE),IF(I114=45001,VLOOKUP(J114,'ISO-reference'!$A$1:$B$40,2,FALSE),IF(I114=21001,VLOOKUP(J114,'ISO-reference'!$E$1:$F$75,2,FALSE),"No ISO Mapping")))</f>
        <v> Determining requirements for products &amp; services</v>
      </c>
      <c r="L114" s="7" t="s">
        <v>217</v>
      </c>
      <c r="M114" s="11"/>
      <c r="N114" s="12">
        <v>44012.0</v>
      </c>
      <c r="O114" s="12">
        <v>44033.0</v>
      </c>
      <c r="P114" s="6" t="s">
        <v>292</v>
      </c>
      <c r="Q114" s="5" t="str">
        <f t="shared" si="2"/>
        <v>Closed</v>
      </c>
      <c r="R114" s="10">
        <f t="shared" si="3"/>
        <v>378</v>
      </c>
      <c r="S114" s="10">
        <f t="shared" si="4"/>
        <v>21</v>
      </c>
      <c r="T114" s="5"/>
      <c r="U114" s="5">
        <v>11491.0</v>
      </c>
    </row>
    <row r="115" ht="15.75" hidden="1" customHeight="1">
      <c r="A115" s="13">
        <v>114.0</v>
      </c>
      <c r="B115" s="14" t="s">
        <v>293</v>
      </c>
      <c r="C115" s="15" t="s">
        <v>22</v>
      </c>
      <c r="D115" s="16">
        <v>43655.0</v>
      </c>
      <c r="E115" s="16" t="s">
        <v>23</v>
      </c>
      <c r="F115" s="16" t="s">
        <v>92</v>
      </c>
      <c r="G115" s="15" t="s">
        <v>215</v>
      </c>
      <c r="H115" s="20" t="s">
        <v>105</v>
      </c>
      <c r="I115" s="17">
        <v>9001.0</v>
      </c>
      <c r="J115" s="15" t="s">
        <v>102</v>
      </c>
      <c r="K115" s="14" t="str">
        <f>IF(I115=9001,VLOOKUP(J115,'ISO-reference'!$C$1:$D$67,2,FALSE),IF(I115=45001,VLOOKUP(J115,'ISO-reference'!$A$1:$B$40,2,FALSE),IF(I115=21001,VLOOKUP(J115,'ISO-reference'!$E$1:$F$75,2,FALSE),"No ISO Mapping")))</f>
        <v> Infrastructure</v>
      </c>
      <c r="L115" s="15" t="s">
        <v>217</v>
      </c>
      <c r="M115" s="18"/>
      <c r="N115" s="19">
        <f t="shared" ref="N115:N135" si="8">D115+60</f>
        <v>43715</v>
      </c>
      <c r="O115" s="19">
        <v>43887.0</v>
      </c>
      <c r="P115" s="14" t="s">
        <v>294</v>
      </c>
      <c r="Q115" s="13" t="str">
        <f t="shared" si="2"/>
        <v>Closed</v>
      </c>
      <c r="R115" s="17">
        <f t="shared" si="3"/>
        <v>232</v>
      </c>
      <c r="S115" s="17">
        <f t="shared" si="4"/>
        <v>172</v>
      </c>
      <c r="T115" s="13"/>
      <c r="U115" s="13">
        <v>11494.0</v>
      </c>
    </row>
    <row r="116" ht="15.75" hidden="1" customHeight="1">
      <c r="A116" s="5">
        <v>115.0</v>
      </c>
      <c r="B116" s="6" t="s">
        <v>295</v>
      </c>
      <c r="C116" s="7" t="s">
        <v>22</v>
      </c>
      <c r="D116" s="8">
        <v>43655.0</v>
      </c>
      <c r="E116" s="8" t="s">
        <v>23</v>
      </c>
      <c r="F116" s="8" t="s">
        <v>92</v>
      </c>
      <c r="G116" s="7" t="s">
        <v>215</v>
      </c>
      <c r="H116" s="20" t="s">
        <v>105</v>
      </c>
      <c r="I116" s="10">
        <v>9001.0</v>
      </c>
      <c r="J116" s="7" t="s">
        <v>102</v>
      </c>
      <c r="K116" s="6" t="str">
        <f>IF(I116=9001,VLOOKUP(J116,'ISO-reference'!$C$1:$D$67,2,FALSE),IF(I116=45001,VLOOKUP(J116,'ISO-reference'!$A$1:$B$40,2,FALSE),IF(I116=21001,VLOOKUP(J116,'ISO-reference'!$E$1:$F$75,2,FALSE),"No ISO Mapping")))</f>
        <v> Infrastructure</v>
      </c>
      <c r="L116" s="7" t="s">
        <v>217</v>
      </c>
      <c r="M116" s="11"/>
      <c r="N116" s="12">
        <f t="shared" si="8"/>
        <v>43715</v>
      </c>
      <c r="O116" s="12">
        <v>43887.0</v>
      </c>
      <c r="P116" s="6" t="s">
        <v>296</v>
      </c>
      <c r="Q116" s="5" t="str">
        <f t="shared" si="2"/>
        <v>Closed</v>
      </c>
      <c r="R116" s="10">
        <f t="shared" si="3"/>
        <v>232</v>
      </c>
      <c r="S116" s="10">
        <f t="shared" si="4"/>
        <v>172</v>
      </c>
      <c r="T116" s="5"/>
      <c r="U116" s="5">
        <v>11496.0</v>
      </c>
    </row>
    <row r="117" ht="15.75" hidden="1" customHeight="1">
      <c r="A117" s="13">
        <v>116.0</v>
      </c>
      <c r="B117" s="14" t="s">
        <v>297</v>
      </c>
      <c r="C117" s="15" t="s">
        <v>22</v>
      </c>
      <c r="D117" s="16">
        <v>43655.0</v>
      </c>
      <c r="E117" s="16" t="s">
        <v>23</v>
      </c>
      <c r="F117" s="16" t="s">
        <v>92</v>
      </c>
      <c r="G117" s="15" t="s">
        <v>215</v>
      </c>
      <c r="H117" s="20" t="s">
        <v>105</v>
      </c>
      <c r="I117" s="17">
        <v>9001.0</v>
      </c>
      <c r="J117" s="15" t="s">
        <v>102</v>
      </c>
      <c r="K117" s="14" t="str">
        <f>IF(I117=9001,VLOOKUP(J117,'ISO-reference'!$C$1:$D$67,2,FALSE),IF(I117=45001,VLOOKUP(J117,'ISO-reference'!$A$1:$B$40,2,FALSE),IF(I117=21001,VLOOKUP(J117,'ISO-reference'!$E$1:$F$75,2,FALSE),"No ISO Mapping")))</f>
        <v> Infrastructure</v>
      </c>
      <c r="L117" s="15" t="s">
        <v>217</v>
      </c>
      <c r="M117" s="18"/>
      <c r="N117" s="19">
        <f t="shared" si="8"/>
        <v>43715</v>
      </c>
      <c r="O117" s="19">
        <v>43887.0</v>
      </c>
      <c r="P117" s="14" t="s">
        <v>268</v>
      </c>
      <c r="Q117" s="13" t="str">
        <f t="shared" si="2"/>
        <v>Closed</v>
      </c>
      <c r="R117" s="17">
        <f t="shared" si="3"/>
        <v>232</v>
      </c>
      <c r="S117" s="17">
        <f t="shared" si="4"/>
        <v>172</v>
      </c>
      <c r="T117" s="13"/>
      <c r="U117" s="13">
        <v>11497.0</v>
      </c>
    </row>
    <row r="118" ht="15.75" customHeight="1">
      <c r="A118" s="5">
        <v>117.0</v>
      </c>
      <c r="B118" s="6" t="s">
        <v>298</v>
      </c>
      <c r="C118" s="7" t="s">
        <v>22</v>
      </c>
      <c r="D118" s="8">
        <v>43655.0</v>
      </c>
      <c r="E118" s="8" t="s">
        <v>23</v>
      </c>
      <c r="F118" s="8" t="s">
        <v>92</v>
      </c>
      <c r="G118" s="7" t="s">
        <v>215</v>
      </c>
      <c r="H118" s="9" t="s">
        <v>26</v>
      </c>
      <c r="I118" s="10">
        <v>9001.0</v>
      </c>
      <c r="J118" s="7" t="s">
        <v>102</v>
      </c>
      <c r="K118" s="6" t="str">
        <f>IF(I118=9001,VLOOKUP(J118,'ISO-reference'!$C$1:$D$67,2,FALSE),IF(I118=45001,VLOOKUP(J118,'ISO-reference'!$A$1:$B$40,2,FALSE),IF(I118=21001,VLOOKUP(J118,'ISO-reference'!$E$1:$F$75,2,FALSE),"No ISO Mapping")))</f>
        <v> Infrastructure</v>
      </c>
      <c r="L118" s="7" t="s">
        <v>35</v>
      </c>
      <c r="M118" s="11"/>
      <c r="N118" s="12">
        <f t="shared" si="8"/>
        <v>43715</v>
      </c>
      <c r="O118" s="12">
        <v>43887.0</v>
      </c>
      <c r="P118" s="6" t="s">
        <v>299</v>
      </c>
      <c r="Q118" s="5" t="str">
        <f t="shared" si="2"/>
        <v>Closed</v>
      </c>
      <c r="R118" s="10">
        <f t="shared" si="3"/>
        <v>232</v>
      </c>
      <c r="S118" s="10">
        <f t="shared" si="4"/>
        <v>172</v>
      </c>
      <c r="T118" s="5"/>
      <c r="U118" s="5">
        <v>11498.0</v>
      </c>
    </row>
    <row r="119" ht="15.75" customHeight="1">
      <c r="A119" s="13">
        <v>118.0</v>
      </c>
      <c r="B119" s="14" t="s">
        <v>300</v>
      </c>
      <c r="C119" s="15" t="s">
        <v>22</v>
      </c>
      <c r="D119" s="16">
        <v>43655.0</v>
      </c>
      <c r="E119" s="16" t="s">
        <v>23</v>
      </c>
      <c r="F119" s="16" t="s">
        <v>92</v>
      </c>
      <c r="G119" s="15" t="s">
        <v>215</v>
      </c>
      <c r="H119" s="9" t="s">
        <v>26</v>
      </c>
      <c r="I119" s="17">
        <v>9001.0</v>
      </c>
      <c r="J119" s="15" t="s">
        <v>102</v>
      </c>
      <c r="K119" s="14" t="str">
        <f>IF(I119=9001,VLOOKUP(J119,'ISO-reference'!$C$1:$D$67,2,FALSE),IF(I119=45001,VLOOKUP(J119,'ISO-reference'!$A$1:$B$40,2,FALSE),IF(I119=21001,VLOOKUP(J119,'ISO-reference'!$E$1:$F$75,2,FALSE),"No ISO Mapping")))</f>
        <v> Infrastructure</v>
      </c>
      <c r="L119" s="15" t="s">
        <v>35</v>
      </c>
      <c r="M119" s="18"/>
      <c r="N119" s="19">
        <f t="shared" si="8"/>
        <v>43715</v>
      </c>
      <c r="O119" s="19">
        <v>43887.0</v>
      </c>
      <c r="P119" s="14" t="s">
        <v>268</v>
      </c>
      <c r="Q119" s="13" t="str">
        <f t="shared" si="2"/>
        <v>Closed</v>
      </c>
      <c r="R119" s="17">
        <f t="shared" si="3"/>
        <v>232</v>
      </c>
      <c r="S119" s="17">
        <f t="shared" si="4"/>
        <v>172</v>
      </c>
      <c r="T119" s="13"/>
      <c r="U119" s="13">
        <v>11499.0</v>
      </c>
    </row>
    <row r="120" ht="15.75" customHeight="1">
      <c r="A120" s="5">
        <v>119.0</v>
      </c>
      <c r="B120" s="6" t="s">
        <v>301</v>
      </c>
      <c r="C120" s="7" t="s">
        <v>22</v>
      </c>
      <c r="D120" s="8">
        <v>43655.0</v>
      </c>
      <c r="E120" s="8" t="s">
        <v>23</v>
      </c>
      <c r="F120" s="8" t="s">
        <v>92</v>
      </c>
      <c r="G120" s="7" t="s">
        <v>215</v>
      </c>
      <c r="H120" s="9" t="s">
        <v>26</v>
      </c>
      <c r="I120" s="10">
        <v>45001.0</v>
      </c>
      <c r="J120" s="7">
        <v>7.2</v>
      </c>
      <c r="K120" s="6" t="str">
        <f>IF(I120=9001,VLOOKUP(J120,'ISO-reference'!$C$1:$D$67,2,FALSE),IF(I120=45001,VLOOKUP(J120,'ISO-reference'!$A$1:$B$40,2,FALSE),IF(I120=21001,VLOOKUP(J120,'ISO-reference'!$E$1:$F$75,2,FALSE),"No ISO Mapping")))</f>
        <v> Competence</v>
      </c>
      <c r="L120" s="7" t="s">
        <v>35</v>
      </c>
      <c r="M120" s="11"/>
      <c r="N120" s="12">
        <f t="shared" si="8"/>
        <v>43715</v>
      </c>
      <c r="O120" s="12">
        <v>43887.0</v>
      </c>
      <c r="P120" s="6" t="s">
        <v>302</v>
      </c>
      <c r="Q120" s="5" t="str">
        <f t="shared" si="2"/>
        <v>Closed</v>
      </c>
      <c r="R120" s="10">
        <f t="shared" si="3"/>
        <v>232</v>
      </c>
      <c r="S120" s="10">
        <f t="shared" si="4"/>
        <v>172</v>
      </c>
      <c r="T120" s="5"/>
      <c r="U120" s="5">
        <v>11500.0</v>
      </c>
    </row>
    <row r="121" ht="15.75" customHeight="1">
      <c r="A121" s="13">
        <v>120.0</v>
      </c>
      <c r="B121" s="14" t="s">
        <v>303</v>
      </c>
      <c r="C121" s="15" t="s">
        <v>22</v>
      </c>
      <c r="D121" s="16">
        <v>43655.0</v>
      </c>
      <c r="E121" s="16" t="s">
        <v>23</v>
      </c>
      <c r="F121" s="16" t="s">
        <v>92</v>
      </c>
      <c r="G121" s="15" t="s">
        <v>215</v>
      </c>
      <c r="H121" s="9" t="s">
        <v>26</v>
      </c>
      <c r="I121" s="17">
        <v>9001.0</v>
      </c>
      <c r="J121" s="15" t="s">
        <v>216</v>
      </c>
      <c r="K121" s="14" t="str">
        <f>IF(I121=9001,VLOOKUP(J121,'ISO-reference'!$C$1:$D$67,2,FALSE),IF(I121=45001,VLOOKUP(J121,'ISO-reference'!$A$1:$B$40,2,FALSE),IF(I121=21001,VLOOKUP(J121,'ISO-reference'!$E$1:$F$75,2,FALSE),"No ISO Mapping")))</f>
        <v> Determining requirements for products &amp; services</v>
      </c>
      <c r="L121" s="15" t="s">
        <v>35</v>
      </c>
      <c r="M121" s="18"/>
      <c r="N121" s="19">
        <f t="shared" si="8"/>
        <v>43715</v>
      </c>
      <c r="O121" s="19">
        <v>43887.0</v>
      </c>
      <c r="P121" s="14" t="s">
        <v>304</v>
      </c>
      <c r="Q121" s="13" t="str">
        <f t="shared" si="2"/>
        <v>Closed</v>
      </c>
      <c r="R121" s="17">
        <f t="shared" si="3"/>
        <v>232</v>
      </c>
      <c r="S121" s="17">
        <f t="shared" si="4"/>
        <v>172</v>
      </c>
      <c r="T121" s="13"/>
      <c r="U121" s="13">
        <v>11501.0</v>
      </c>
    </row>
    <row r="122" ht="15.75" customHeight="1">
      <c r="A122" s="5">
        <v>121.0</v>
      </c>
      <c r="B122" s="6" t="s">
        <v>305</v>
      </c>
      <c r="C122" s="7" t="s">
        <v>22</v>
      </c>
      <c r="D122" s="8">
        <v>43655.0</v>
      </c>
      <c r="E122" s="8" t="s">
        <v>23</v>
      </c>
      <c r="F122" s="8" t="s">
        <v>92</v>
      </c>
      <c r="G122" s="7" t="s">
        <v>215</v>
      </c>
      <c r="H122" s="9" t="s">
        <v>26</v>
      </c>
      <c r="I122" s="10">
        <v>45001.0</v>
      </c>
      <c r="J122" s="7">
        <v>7.1</v>
      </c>
      <c r="K122" s="6" t="str">
        <f>IF(I122=9001,VLOOKUP(J122,'ISO-reference'!$C$1:$D$67,2,FALSE),IF(I122=45001,VLOOKUP(J122,'ISO-reference'!$A$1:$B$40,2,FALSE),IF(I122=21001,VLOOKUP(J122,'ISO-reference'!$E$1:$F$75,2,FALSE),"No ISO Mapping")))</f>
        <v> Resources</v>
      </c>
      <c r="L122" s="7" t="s">
        <v>35</v>
      </c>
      <c r="M122" s="11"/>
      <c r="N122" s="12">
        <f t="shared" si="8"/>
        <v>43715</v>
      </c>
      <c r="O122" s="12">
        <v>43888.0</v>
      </c>
      <c r="P122" s="6" t="s">
        <v>306</v>
      </c>
      <c r="Q122" s="5" t="str">
        <f t="shared" si="2"/>
        <v>Closed</v>
      </c>
      <c r="R122" s="10">
        <f t="shared" si="3"/>
        <v>233</v>
      </c>
      <c r="S122" s="10">
        <f t="shared" si="4"/>
        <v>173</v>
      </c>
      <c r="T122" s="5"/>
      <c r="U122" s="5">
        <v>11506.0</v>
      </c>
    </row>
    <row r="123" ht="15.75" customHeight="1">
      <c r="A123" s="13">
        <v>122.0</v>
      </c>
      <c r="B123" s="14" t="s">
        <v>307</v>
      </c>
      <c r="C123" s="15" t="s">
        <v>22</v>
      </c>
      <c r="D123" s="16">
        <v>43655.0</v>
      </c>
      <c r="E123" s="16" t="s">
        <v>23</v>
      </c>
      <c r="F123" s="16" t="s">
        <v>92</v>
      </c>
      <c r="G123" s="15" t="s">
        <v>215</v>
      </c>
      <c r="H123" s="9" t="s">
        <v>26</v>
      </c>
      <c r="I123" s="17">
        <v>45001.0</v>
      </c>
      <c r="J123" s="15">
        <v>7.5</v>
      </c>
      <c r="K123" s="14" t="str">
        <f>IF(I123=9001,VLOOKUP(J123,'ISO-reference'!$C$1:$D$67,2,FALSE),IF(I123=45001,VLOOKUP(J123,'ISO-reference'!$A$1:$B$40,2,FALSE),IF(I123=21001,VLOOKUP(J123,'ISO-reference'!$E$1:$F$75,2,FALSE),"No ISO Mapping")))</f>
        <v> Documented information</v>
      </c>
      <c r="L123" s="15" t="s">
        <v>35</v>
      </c>
      <c r="M123" s="18"/>
      <c r="N123" s="19">
        <f t="shared" si="8"/>
        <v>43715</v>
      </c>
      <c r="O123" s="19">
        <v>43887.0</v>
      </c>
      <c r="P123" s="14" t="s">
        <v>308</v>
      </c>
      <c r="Q123" s="13" t="str">
        <f t="shared" si="2"/>
        <v>Closed</v>
      </c>
      <c r="R123" s="17">
        <f t="shared" si="3"/>
        <v>232</v>
      </c>
      <c r="S123" s="17">
        <f t="shared" si="4"/>
        <v>172</v>
      </c>
      <c r="T123" s="13"/>
      <c r="U123" s="13">
        <v>11507.0</v>
      </c>
    </row>
    <row r="124" ht="15.75" customHeight="1">
      <c r="A124" s="5">
        <v>123.0</v>
      </c>
      <c r="B124" s="6" t="s">
        <v>309</v>
      </c>
      <c r="C124" s="7" t="s">
        <v>22</v>
      </c>
      <c r="D124" s="8">
        <v>43655.0</v>
      </c>
      <c r="E124" s="8" t="s">
        <v>23</v>
      </c>
      <c r="F124" s="8" t="s">
        <v>92</v>
      </c>
      <c r="G124" s="7" t="s">
        <v>215</v>
      </c>
      <c r="H124" s="9" t="s">
        <v>26</v>
      </c>
      <c r="I124" s="10">
        <v>45001.0</v>
      </c>
      <c r="J124" s="7">
        <v>7.4</v>
      </c>
      <c r="K124" s="6" t="str">
        <f>IF(I124=9001,VLOOKUP(J124,'ISO-reference'!$C$1:$D$67,2,FALSE),IF(I124=45001,VLOOKUP(J124,'ISO-reference'!$A$1:$B$40,2,FALSE),IF(I124=21001,VLOOKUP(J124,'ISO-reference'!$E$1:$F$75,2,FALSE),"No ISO Mapping")))</f>
        <v> Communication</v>
      </c>
      <c r="L124" s="7" t="s">
        <v>35</v>
      </c>
      <c r="M124" s="11"/>
      <c r="N124" s="12">
        <f t="shared" si="8"/>
        <v>43715</v>
      </c>
      <c r="O124" s="12">
        <v>43887.0</v>
      </c>
      <c r="P124" s="6" t="s">
        <v>310</v>
      </c>
      <c r="Q124" s="5" t="str">
        <f t="shared" si="2"/>
        <v>Closed</v>
      </c>
      <c r="R124" s="10">
        <f t="shared" si="3"/>
        <v>232</v>
      </c>
      <c r="S124" s="10">
        <f t="shared" si="4"/>
        <v>172</v>
      </c>
      <c r="T124" s="5"/>
      <c r="U124" s="5">
        <v>11508.0</v>
      </c>
    </row>
    <row r="125" ht="15.75" customHeight="1">
      <c r="A125" s="13">
        <v>124.0</v>
      </c>
      <c r="B125" s="14" t="s">
        <v>311</v>
      </c>
      <c r="C125" s="15" t="s">
        <v>22</v>
      </c>
      <c r="D125" s="16">
        <v>43655.0</v>
      </c>
      <c r="E125" s="16" t="s">
        <v>23</v>
      </c>
      <c r="F125" s="16" t="s">
        <v>92</v>
      </c>
      <c r="G125" s="15" t="s">
        <v>215</v>
      </c>
      <c r="H125" s="9" t="s">
        <v>26</v>
      </c>
      <c r="I125" s="17">
        <v>45001.0</v>
      </c>
      <c r="J125" s="15">
        <v>7.2</v>
      </c>
      <c r="K125" s="14" t="str">
        <f>IF(I125=9001,VLOOKUP(J125,'ISO-reference'!$C$1:$D$67,2,FALSE),IF(I125=45001,VLOOKUP(J125,'ISO-reference'!$A$1:$B$40,2,FALSE),IF(I125=21001,VLOOKUP(J125,'ISO-reference'!$E$1:$F$75,2,FALSE),"No ISO Mapping")))</f>
        <v> Competence</v>
      </c>
      <c r="L125" s="15" t="s">
        <v>35</v>
      </c>
      <c r="M125" s="18"/>
      <c r="N125" s="19">
        <f t="shared" si="8"/>
        <v>43715</v>
      </c>
      <c r="O125" s="19">
        <v>43887.0</v>
      </c>
      <c r="P125" s="14" t="s">
        <v>312</v>
      </c>
      <c r="Q125" s="13" t="str">
        <f t="shared" si="2"/>
        <v>Closed</v>
      </c>
      <c r="R125" s="17">
        <f t="shared" si="3"/>
        <v>232</v>
      </c>
      <c r="S125" s="17">
        <f t="shared" si="4"/>
        <v>172</v>
      </c>
      <c r="T125" s="13"/>
      <c r="U125" s="13">
        <v>11509.0</v>
      </c>
    </row>
    <row r="126" ht="15.75" customHeight="1">
      <c r="A126" s="5">
        <v>125.0</v>
      </c>
      <c r="B126" s="6" t="s">
        <v>313</v>
      </c>
      <c r="C126" s="7" t="s">
        <v>22</v>
      </c>
      <c r="D126" s="8">
        <v>43655.0</v>
      </c>
      <c r="E126" s="8" t="s">
        <v>23</v>
      </c>
      <c r="F126" s="8" t="s">
        <v>92</v>
      </c>
      <c r="G126" s="7" t="s">
        <v>215</v>
      </c>
      <c r="H126" s="9" t="s">
        <v>26</v>
      </c>
      <c r="I126" s="10">
        <v>45001.0</v>
      </c>
      <c r="J126" s="7">
        <v>7.1</v>
      </c>
      <c r="K126" s="6" t="str">
        <f>IF(I126=9001,VLOOKUP(J126,'ISO-reference'!$C$1:$D$67,2,FALSE),IF(I126=45001,VLOOKUP(J126,'ISO-reference'!$A$1:$B$40,2,FALSE),IF(I126=21001,VLOOKUP(J126,'ISO-reference'!$E$1:$F$75,2,FALSE),"No ISO Mapping")))</f>
        <v> Resources</v>
      </c>
      <c r="L126" s="7" t="s">
        <v>35</v>
      </c>
      <c r="M126" s="11"/>
      <c r="N126" s="12">
        <f t="shared" si="8"/>
        <v>43715</v>
      </c>
      <c r="O126" s="12">
        <v>43887.0</v>
      </c>
      <c r="P126" s="6" t="s">
        <v>314</v>
      </c>
      <c r="Q126" s="5" t="str">
        <f t="shared" si="2"/>
        <v>Closed</v>
      </c>
      <c r="R126" s="10">
        <f t="shared" si="3"/>
        <v>232</v>
      </c>
      <c r="S126" s="10">
        <f t="shared" si="4"/>
        <v>172</v>
      </c>
      <c r="T126" s="5"/>
      <c r="U126" s="5">
        <v>11510.0</v>
      </c>
    </row>
    <row r="127" ht="15.75" customHeight="1">
      <c r="A127" s="13">
        <v>126.0</v>
      </c>
      <c r="B127" s="14" t="s">
        <v>315</v>
      </c>
      <c r="C127" s="15" t="s">
        <v>22</v>
      </c>
      <c r="D127" s="16">
        <v>43655.0</v>
      </c>
      <c r="E127" s="16" t="s">
        <v>23</v>
      </c>
      <c r="F127" s="16" t="s">
        <v>92</v>
      </c>
      <c r="G127" s="15" t="s">
        <v>215</v>
      </c>
      <c r="H127" s="9" t="s">
        <v>26</v>
      </c>
      <c r="I127" s="17">
        <v>45001.0</v>
      </c>
      <c r="J127" s="15">
        <v>7.2</v>
      </c>
      <c r="K127" s="14" t="str">
        <f>IF(I127=9001,VLOOKUP(J127,'ISO-reference'!$C$1:$D$67,2,FALSE),IF(I127=45001,VLOOKUP(J127,'ISO-reference'!$A$1:$B$40,2,FALSE),IF(I127=21001,VLOOKUP(J127,'ISO-reference'!$E$1:$F$75,2,FALSE),"No ISO Mapping")))</f>
        <v> Competence</v>
      </c>
      <c r="L127" s="15" t="s">
        <v>35</v>
      </c>
      <c r="M127" s="18"/>
      <c r="N127" s="19">
        <f t="shared" si="8"/>
        <v>43715</v>
      </c>
      <c r="O127" s="19">
        <v>43887.0</v>
      </c>
      <c r="P127" s="14" t="s">
        <v>316</v>
      </c>
      <c r="Q127" s="13" t="str">
        <f t="shared" si="2"/>
        <v>Closed</v>
      </c>
      <c r="R127" s="17">
        <f t="shared" si="3"/>
        <v>232</v>
      </c>
      <c r="S127" s="17">
        <f t="shared" si="4"/>
        <v>172</v>
      </c>
      <c r="T127" s="13"/>
      <c r="U127" s="13">
        <v>11511.0</v>
      </c>
    </row>
    <row r="128" ht="15.75" customHeight="1">
      <c r="A128" s="5">
        <v>127.0</v>
      </c>
      <c r="B128" s="6" t="s">
        <v>317</v>
      </c>
      <c r="C128" s="7" t="s">
        <v>22</v>
      </c>
      <c r="D128" s="8">
        <v>43655.0</v>
      </c>
      <c r="E128" s="8" t="s">
        <v>23</v>
      </c>
      <c r="F128" s="8" t="s">
        <v>92</v>
      </c>
      <c r="G128" s="7" t="s">
        <v>215</v>
      </c>
      <c r="H128" s="9" t="s">
        <v>26</v>
      </c>
      <c r="I128" s="10">
        <v>45001.0</v>
      </c>
      <c r="J128" s="7">
        <v>7.4</v>
      </c>
      <c r="K128" s="6" t="str">
        <f>IF(I128=9001,VLOOKUP(J128,'ISO-reference'!$C$1:$D$67,2,FALSE),IF(I128=45001,VLOOKUP(J128,'ISO-reference'!$A$1:$B$40,2,FALSE),IF(I128=21001,VLOOKUP(J128,'ISO-reference'!$E$1:$F$75,2,FALSE),"No ISO Mapping")))</f>
        <v> Communication</v>
      </c>
      <c r="L128" s="7" t="s">
        <v>35</v>
      </c>
      <c r="M128" s="11"/>
      <c r="N128" s="12">
        <f t="shared" si="8"/>
        <v>43715</v>
      </c>
      <c r="O128" s="12">
        <v>43887.0</v>
      </c>
      <c r="P128" s="6" t="s">
        <v>318</v>
      </c>
      <c r="Q128" s="5" t="str">
        <f t="shared" si="2"/>
        <v>Closed</v>
      </c>
      <c r="R128" s="10">
        <f t="shared" si="3"/>
        <v>232</v>
      </c>
      <c r="S128" s="10">
        <f t="shared" si="4"/>
        <v>172</v>
      </c>
      <c r="T128" s="5"/>
      <c r="U128" s="5">
        <v>11512.0</v>
      </c>
    </row>
    <row r="129" ht="15.75" customHeight="1">
      <c r="A129" s="13">
        <v>128.0</v>
      </c>
      <c r="B129" s="14" t="s">
        <v>319</v>
      </c>
      <c r="C129" s="15" t="s">
        <v>22</v>
      </c>
      <c r="D129" s="16">
        <v>43655.0</v>
      </c>
      <c r="E129" s="16" t="s">
        <v>23</v>
      </c>
      <c r="F129" s="16" t="s">
        <v>92</v>
      </c>
      <c r="G129" s="15" t="s">
        <v>215</v>
      </c>
      <c r="H129" s="9" t="s">
        <v>26</v>
      </c>
      <c r="I129" s="17">
        <v>45001.0</v>
      </c>
      <c r="J129" s="15">
        <v>7.2</v>
      </c>
      <c r="K129" s="14" t="str">
        <f>IF(I129=9001,VLOOKUP(J129,'ISO-reference'!$C$1:$D$67,2,FALSE),IF(I129=45001,VLOOKUP(J129,'ISO-reference'!$A$1:$B$40,2,FALSE),IF(I129=21001,VLOOKUP(J129,'ISO-reference'!$E$1:$F$75,2,FALSE),"No ISO Mapping")))</f>
        <v> Competence</v>
      </c>
      <c r="L129" s="15" t="s">
        <v>35</v>
      </c>
      <c r="M129" s="18"/>
      <c r="N129" s="19">
        <f t="shared" si="8"/>
        <v>43715</v>
      </c>
      <c r="O129" s="19">
        <v>43887.0</v>
      </c>
      <c r="P129" s="14" t="s">
        <v>320</v>
      </c>
      <c r="Q129" s="13" t="str">
        <f t="shared" si="2"/>
        <v>Closed</v>
      </c>
      <c r="R129" s="17">
        <f t="shared" si="3"/>
        <v>232</v>
      </c>
      <c r="S129" s="17">
        <f t="shared" si="4"/>
        <v>172</v>
      </c>
      <c r="T129" s="13"/>
      <c r="U129" s="13">
        <v>11513.0</v>
      </c>
    </row>
    <row r="130" ht="15.75" customHeight="1">
      <c r="A130" s="5">
        <v>129.0</v>
      </c>
      <c r="B130" s="6" t="s">
        <v>321</v>
      </c>
      <c r="C130" s="7" t="s">
        <v>22</v>
      </c>
      <c r="D130" s="8">
        <v>43655.0</v>
      </c>
      <c r="E130" s="8" t="s">
        <v>23</v>
      </c>
      <c r="F130" s="8" t="s">
        <v>92</v>
      </c>
      <c r="G130" s="7" t="s">
        <v>215</v>
      </c>
      <c r="H130" s="9" t="s">
        <v>26</v>
      </c>
      <c r="I130" s="10">
        <v>45001.0</v>
      </c>
      <c r="J130" s="7">
        <v>7.2</v>
      </c>
      <c r="K130" s="6" t="str">
        <f>IF(I130=9001,VLOOKUP(J130,'ISO-reference'!$C$1:$D$67,2,FALSE),IF(I130=45001,VLOOKUP(J130,'ISO-reference'!$A$1:$B$40,2,FALSE),IF(I130=21001,VLOOKUP(J130,'ISO-reference'!$E$1:$F$75,2,FALSE),"No ISO Mapping")))</f>
        <v> Competence</v>
      </c>
      <c r="L130" s="7" t="s">
        <v>35</v>
      </c>
      <c r="M130" s="11"/>
      <c r="N130" s="12">
        <f t="shared" si="8"/>
        <v>43715</v>
      </c>
      <c r="O130" s="12">
        <v>43887.0</v>
      </c>
      <c r="P130" s="6" t="s">
        <v>322</v>
      </c>
      <c r="Q130" s="5" t="str">
        <f t="shared" si="2"/>
        <v>Closed</v>
      </c>
      <c r="R130" s="10">
        <f t="shared" si="3"/>
        <v>232</v>
      </c>
      <c r="S130" s="10">
        <f t="shared" si="4"/>
        <v>172</v>
      </c>
      <c r="T130" s="5"/>
      <c r="U130" s="5">
        <v>11514.0</v>
      </c>
    </row>
    <row r="131" ht="15.75" customHeight="1">
      <c r="A131" s="13">
        <v>130.0</v>
      </c>
      <c r="B131" s="22" t="s">
        <v>323</v>
      </c>
      <c r="C131" s="15" t="s">
        <v>22</v>
      </c>
      <c r="D131" s="16">
        <v>43655.0</v>
      </c>
      <c r="E131" s="16" t="s">
        <v>23</v>
      </c>
      <c r="F131" s="16" t="s">
        <v>92</v>
      </c>
      <c r="G131" s="15" t="s">
        <v>215</v>
      </c>
      <c r="H131" s="9" t="s">
        <v>26</v>
      </c>
      <c r="I131" s="17">
        <v>45001.0</v>
      </c>
      <c r="J131" s="15">
        <v>7.2</v>
      </c>
      <c r="K131" s="14" t="str">
        <f>IF(I131=9001,VLOOKUP(J131,'ISO-reference'!$C$1:$D$67,2,FALSE),IF(I131=45001,VLOOKUP(J131,'ISO-reference'!$A$1:$B$40,2,FALSE),IF(I131=21001,VLOOKUP(J131,'ISO-reference'!$E$1:$F$75,2,FALSE),"No ISO Mapping")))</f>
        <v> Competence</v>
      </c>
      <c r="L131" s="15" t="s">
        <v>35</v>
      </c>
      <c r="M131" s="18"/>
      <c r="N131" s="19">
        <f t="shared" si="8"/>
        <v>43715</v>
      </c>
      <c r="O131" s="19">
        <v>43887.0</v>
      </c>
      <c r="P131" s="14" t="s">
        <v>324</v>
      </c>
      <c r="Q131" s="13" t="str">
        <f t="shared" si="2"/>
        <v>Closed</v>
      </c>
      <c r="R131" s="17">
        <f t="shared" si="3"/>
        <v>232</v>
      </c>
      <c r="S131" s="17">
        <f t="shared" si="4"/>
        <v>172</v>
      </c>
      <c r="T131" s="13"/>
      <c r="U131" s="13">
        <v>11515.0</v>
      </c>
    </row>
    <row r="132" ht="15.75" customHeight="1">
      <c r="A132" s="5">
        <v>131.0</v>
      </c>
      <c r="B132" s="6" t="s">
        <v>325</v>
      </c>
      <c r="C132" s="7" t="s">
        <v>22</v>
      </c>
      <c r="D132" s="8">
        <v>43655.0</v>
      </c>
      <c r="E132" s="8" t="s">
        <v>23</v>
      </c>
      <c r="F132" s="8" t="s">
        <v>92</v>
      </c>
      <c r="G132" s="7" t="s">
        <v>215</v>
      </c>
      <c r="H132" s="9" t="s">
        <v>26</v>
      </c>
      <c r="I132" s="10">
        <v>45001.0</v>
      </c>
      <c r="J132" s="7">
        <v>7.1</v>
      </c>
      <c r="K132" s="6" t="str">
        <f>IF(I132=9001,VLOOKUP(J132,'ISO-reference'!$C$1:$D$67,2,FALSE),IF(I132=45001,VLOOKUP(J132,'ISO-reference'!$A$1:$B$40,2,FALSE),IF(I132=21001,VLOOKUP(J132,'ISO-reference'!$E$1:$F$75,2,FALSE),"No ISO Mapping")))</f>
        <v> Resources</v>
      </c>
      <c r="L132" s="7" t="s">
        <v>217</v>
      </c>
      <c r="M132" s="11"/>
      <c r="N132" s="12">
        <f t="shared" si="8"/>
        <v>43715</v>
      </c>
      <c r="O132" s="12">
        <v>43888.0</v>
      </c>
      <c r="P132" s="6" t="s">
        <v>326</v>
      </c>
      <c r="Q132" s="5" t="str">
        <f t="shared" si="2"/>
        <v>Closed</v>
      </c>
      <c r="R132" s="10">
        <f t="shared" si="3"/>
        <v>233</v>
      </c>
      <c r="S132" s="10">
        <f t="shared" si="4"/>
        <v>173</v>
      </c>
      <c r="T132" s="5"/>
      <c r="U132" s="5">
        <v>11517.0</v>
      </c>
    </row>
    <row r="133" ht="15.75" customHeight="1">
      <c r="A133" s="13">
        <v>132.0</v>
      </c>
      <c r="B133" s="14" t="s">
        <v>327</v>
      </c>
      <c r="C133" s="15" t="s">
        <v>22</v>
      </c>
      <c r="D133" s="16">
        <v>43655.0</v>
      </c>
      <c r="E133" s="16" t="s">
        <v>23</v>
      </c>
      <c r="F133" s="16" t="s">
        <v>92</v>
      </c>
      <c r="G133" s="15" t="s">
        <v>215</v>
      </c>
      <c r="H133" s="9" t="s">
        <v>26</v>
      </c>
      <c r="I133" s="17">
        <v>45001.0</v>
      </c>
      <c r="J133" s="15">
        <v>7.1</v>
      </c>
      <c r="K133" s="14" t="str">
        <f>IF(I133=9001,VLOOKUP(J133,'ISO-reference'!$C$1:$D$67,2,FALSE),IF(I133=45001,VLOOKUP(J133,'ISO-reference'!$A$1:$B$40,2,FALSE),IF(I133=21001,VLOOKUP(J133,'ISO-reference'!$E$1:$F$75,2,FALSE),"No ISO Mapping")))</f>
        <v> Resources</v>
      </c>
      <c r="L133" s="15" t="s">
        <v>217</v>
      </c>
      <c r="M133" s="18"/>
      <c r="N133" s="19">
        <f t="shared" si="8"/>
        <v>43715</v>
      </c>
      <c r="O133" s="19">
        <v>43887.0</v>
      </c>
      <c r="P133" s="14" t="s">
        <v>328</v>
      </c>
      <c r="Q133" s="13" t="str">
        <f t="shared" si="2"/>
        <v>Closed</v>
      </c>
      <c r="R133" s="17">
        <f t="shared" si="3"/>
        <v>232</v>
      </c>
      <c r="S133" s="17">
        <f t="shared" si="4"/>
        <v>172</v>
      </c>
      <c r="T133" s="13"/>
      <c r="U133" s="13">
        <v>11518.0</v>
      </c>
    </row>
    <row r="134" ht="15.75" customHeight="1">
      <c r="A134" s="5">
        <v>133.0</v>
      </c>
      <c r="B134" s="6" t="s">
        <v>329</v>
      </c>
      <c r="C134" s="7" t="s">
        <v>22</v>
      </c>
      <c r="D134" s="8">
        <v>43655.0</v>
      </c>
      <c r="E134" s="8" t="s">
        <v>23</v>
      </c>
      <c r="F134" s="8" t="s">
        <v>92</v>
      </c>
      <c r="G134" s="7" t="s">
        <v>215</v>
      </c>
      <c r="H134" s="9" t="s">
        <v>26</v>
      </c>
      <c r="I134" s="10">
        <v>45001.0</v>
      </c>
      <c r="J134" s="7">
        <v>7.1</v>
      </c>
      <c r="K134" s="6" t="str">
        <f>IF(I134=9001,VLOOKUP(J134,'ISO-reference'!$C$1:$D$67,2,FALSE),IF(I134=45001,VLOOKUP(J134,'ISO-reference'!$A$1:$B$40,2,FALSE),IF(I134=21001,VLOOKUP(J134,'ISO-reference'!$E$1:$F$75,2,FALSE),"No ISO Mapping")))</f>
        <v> Resources</v>
      </c>
      <c r="L134" s="7" t="s">
        <v>217</v>
      </c>
      <c r="M134" s="11"/>
      <c r="N134" s="12">
        <f t="shared" si="8"/>
        <v>43715</v>
      </c>
      <c r="O134" s="12">
        <v>43710.0</v>
      </c>
      <c r="P134" s="6" t="s">
        <v>330</v>
      </c>
      <c r="Q134" s="5" t="str">
        <f t="shared" si="2"/>
        <v>Closed</v>
      </c>
      <c r="R134" s="10">
        <f t="shared" si="3"/>
        <v>55</v>
      </c>
      <c r="S134" s="10">
        <f t="shared" si="4"/>
        <v>-5</v>
      </c>
      <c r="T134" s="5"/>
      <c r="U134" s="5" t="s">
        <v>331</v>
      </c>
    </row>
    <row r="135" ht="15.75" customHeight="1">
      <c r="A135" s="13">
        <v>134.0</v>
      </c>
      <c r="B135" s="14" t="s">
        <v>332</v>
      </c>
      <c r="C135" s="15" t="s">
        <v>22</v>
      </c>
      <c r="D135" s="16">
        <v>43655.0</v>
      </c>
      <c r="E135" s="16" t="s">
        <v>23</v>
      </c>
      <c r="F135" s="16" t="s">
        <v>92</v>
      </c>
      <c r="G135" s="15" t="s">
        <v>215</v>
      </c>
      <c r="H135" s="9" t="s">
        <v>26</v>
      </c>
      <c r="I135" s="17">
        <v>45001.0</v>
      </c>
      <c r="J135" s="15">
        <v>7.1</v>
      </c>
      <c r="K135" s="14" t="str">
        <f>IF(I135=9001,VLOOKUP(J135,'ISO-reference'!$C$1:$D$67,2,FALSE),IF(I135=45001,VLOOKUP(J135,'ISO-reference'!$A$1:$B$40,2,FALSE),IF(I135=21001,VLOOKUP(J135,'ISO-reference'!$E$1:$F$75,2,FALSE),"No ISO Mapping")))</f>
        <v> Resources</v>
      </c>
      <c r="L135" s="15" t="s">
        <v>217</v>
      </c>
      <c r="M135" s="18"/>
      <c r="N135" s="19">
        <f t="shared" si="8"/>
        <v>43715</v>
      </c>
      <c r="O135" s="19">
        <v>43887.0</v>
      </c>
      <c r="P135" s="14" t="s">
        <v>333</v>
      </c>
      <c r="Q135" s="13" t="str">
        <f t="shared" si="2"/>
        <v>Closed</v>
      </c>
      <c r="R135" s="17">
        <f t="shared" si="3"/>
        <v>232</v>
      </c>
      <c r="S135" s="17">
        <f t="shared" si="4"/>
        <v>172</v>
      </c>
      <c r="T135" s="13"/>
      <c r="U135" s="13">
        <v>11522.0</v>
      </c>
    </row>
    <row r="136" ht="15.75" customHeight="1">
      <c r="A136" s="5">
        <v>135.0</v>
      </c>
      <c r="B136" s="6" t="s">
        <v>334</v>
      </c>
      <c r="C136" s="7" t="s">
        <v>22</v>
      </c>
      <c r="D136" s="8">
        <v>43655.0</v>
      </c>
      <c r="E136" s="8" t="s">
        <v>23</v>
      </c>
      <c r="F136" s="8" t="s">
        <v>92</v>
      </c>
      <c r="G136" s="7" t="s">
        <v>215</v>
      </c>
      <c r="H136" s="9" t="s">
        <v>26</v>
      </c>
      <c r="I136" s="10">
        <v>9001.0</v>
      </c>
      <c r="J136" s="7">
        <v>7.1</v>
      </c>
      <c r="K136" s="6" t="str">
        <f>IF(I136=9001,VLOOKUP(J136,'ISO-reference'!$C$1:$D$67,2,FALSE),IF(I136=45001,VLOOKUP(J136,'ISO-reference'!$A$1:$B$40,2,FALSE),IF(I136=21001,VLOOKUP(J136,'ISO-reference'!$E$1:$F$75,2,FALSE),"No ISO Mapping")))</f>
        <v> Resources</v>
      </c>
      <c r="L136" s="7" t="s">
        <v>217</v>
      </c>
      <c r="M136" s="11"/>
      <c r="N136" s="12">
        <v>44012.0</v>
      </c>
      <c r="O136" s="12">
        <v>44001.0</v>
      </c>
      <c r="P136" s="6" t="s">
        <v>335</v>
      </c>
      <c r="Q136" s="5" t="str">
        <f t="shared" si="2"/>
        <v>Closed</v>
      </c>
      <c r="R136" s="10">
        <f t="shared" si="3"/>
        <v>346</v>
      </c>
      <c r="S136" s="10">
        <f t="shared" si="4"/>
        <v>-11</v>
      </c>
      <c r="T136" s="5"/>
      <c r="U136" s="5">
        <v>11523.0</v>
      </c>
    </row>
    <row r="137" ht="15.75" customHeight="1">
      <c r="A137" s="13">
        <v>136.0</v>
      </c>
      <c r="B137" s="14" t="s">
        <v>336</v>
      </c>
      <c r="C137" s="15" t="s">
        <v>22</v>
      </c>
      <c r="D137" s="16">
        <v>43655.0</v>
      </c>
      <c r="E137" s="16" t="s">
        <v>23</v>
      </c>
      <c r="F137" s="16" t="s">
        <v>92</v>
      </c>
      <c r="G137" s="15" t="s">
        <v>215</v>
      </c>
      <c r="H137" s="9" t="s">
        <v>26</v>
      </c>
      <c r="I137" s="17">
        <v>45001.0</v>
      </c>
      <c r="J137" s="15">
        <v>7.1</v>
      </c>
      <c r="K137" s="14" t="str">
        <f>IF(I137=9001,VLOOKUP(J137,'ISO-reference'!$C$1:$D$67,2,FALSE),IF(I137=45001,VLOOKUP(J137,'ISO-reference'!$A$1:$B$40,2,FALSE),IF(I137=21001,VLOOKUP(J137,'ISO-reference'!$E$1:$F$75,2,FALSE),"No ISO Mapping")))</f>
        <v> Resources</v>
      </c>
      <c r="L137" s="15" t="s">
        <v>217</v>
      </c>
      <c r="M137" s="18"/>
      <c r="N137" s="19">
        <f t="shared" ref="N137:N165" si="9">D137+60</f>
        <v>43715</v>
      </c>
      <c r="O137" s="19">
        <v>43887.0</v>
      </c>
      <c r="P137" s="14" t="s">
        <v>337</v>
      </c>
      <c r="Q137" s="13" t="str">
        <f t="shared" si="2"/>
        <v>Closed</v>
      </c>
      <c r="R137" s="17">
        <f t="shared" si="3"/>
        <v>232</v>
      </c>
      <c r="S137" s="17">
        <f t="shared" si="4"/>
        <v>172</v>
      </c>
      <c r="T137" s="13"/>
      <c r="U137" s="13">
        <v>11524.0</v>
      </c>
    </row>
    <row r="138" ht="15.75" customHeight="1">
      <c r="A138" s="5">
        <v>137.0</v>
      </c>
      <c r="B138" s="6" t="s">
        <v>338</v>
      </c>
      <c r="C138" s="7" t="s">
        <v>22</v>
      </c>
      <c r="D138" s="8">
        <v>43655.0</v>
      </c>
      <c r="E138" s="8" t="s">
        <v>23</v>
      </c>
      <c r="F138" s="8" t="s">
        <v>92</v>
      </c>
      <c r="G138" s="7" t="s">
        <v>215</v>
      </c>
      <c r="H138" s="9" t="s">
        <v>26</v>
      </c>
      <c r="I138" s="10">
        <v>45001.0</v>
      </c>
      <c r="J138" s="7">
        <v>7.1</v>
      </c>
      <c r="K138" s="6" t="str">
        <f>IF(I138=9001,VLOOKUP(J138,'ISO-reference'!$C$1:$D$67,2,FALSE),IF(I138=45001,VLOOKUP(J138,'ISO-reference'!$A$1:$B$40,2,FALSE),IF(I138=21001,VLOOKUP(J138,'ISO-reference'!$E$1:$F$75,2,FALSE),"No ISO Mapping")))</f>
        <v> Resources</v>
      </c>
      <c r="L138" s="7" t="s">
        <v>217</v>
      </c>
      <c r="M138" s="11"/>
      <c r="N138" s="12">
        <f t="shared" si="9"/>
        <v>43715</v>
      </c>
      <c r="O138" s="12">
        <v>43887.0</v>
      </c>
      <c r="P138" s="6" t="s">
        <v>339</v>
      </c>
      <c r="Q138" s="5" t="str">
        <f t="shared" si="2"/>
        <v>Closed</v>
      </c>
      <c r="R138" s="10">
        <f t="shared" si="3"/>
        <v>232</v>
      </c>
      <c r="S138" s="10">
        <f t="shared" si="4"/>
        <v>172</v>
      </c>
      <c r="T138" s="5"/>
      <c r="U138" s="5">
        <v>11525.0</v>
      </c>
    </row>
    <row r="139" ht="15.75" customHeight="1">
      <c r="A139" s="13">
        <v>138.0</v>
      </c>
      <c r="B139" s="14" t="s">
        <v>340</v>
      </c>
      <c r="C139" s="15" t="s">
        <v>22</v>
      </c>
      <c r="D139" s="16">
        <v>43655.0</v>
      </c>
      <c r="E139" s="16" t="s">
        <v>23</v>
      </c>
      <c r="F139" s="16" t="s">
        <v>92</v>
      </c>
      <c r="G139" s="15" t="s">
        <v>215</v>
      </c>
      <c r="H139" s="9" t="s">
        <v>26</v>
      </c>
      <c r="I139" s="17">
        <v>45001.0</v>
      </c>
      <c r="J139" s="15">
        <v>7.1</v>
      </c>
      <c r="K139" s="14" t="str">
        <f>IF(I139=9001,VLOOKUP(J139,'ISO-reference'!$C$1:$D$67,2,FALSE),IF(I139=45001,VLOOKUP(J139,'ISO-reference'!$A$1:$B$40,2,FALSE),IF(I139=21001,VLOOKUP(J139,'ISO-reference'!$E$1:$F$75,2,FALSE),"No ISO Mapping")))</f>
        <v> Resources</v>
      </c>
      <c r="L139" s="15" t="s">
        <v>217</v>
      </c>
      <c r="M139" s="18"/>
      <c r="N139" s="19">
        <f t="shared" si="9"/>
        <v>43715</v>
      </c>
      <c r="O139" s="19">
        <v>43888.0</v>
      </c>
      <c r="P139" s="14" t="s">
        <v>341</v>
      </c>
      <c r="Q139" s="13" t="str">
        <f t="shared" si="2"/>
        <v>Closed</v>
      </c>
      <c r="R139" s="17">
        <f t="shared" si="3"/>
        <v>233</v>
      </c>
      <c r="S139" s="17">
        <f t="shared" si="4"/>
        <v>173</v>
      </c>
      <c r="T139" s="13"/>
      <c r="U139" s="13">
        <v>11526.0</v>
      </c>
    </row>
    <row r="140" ht="15.75" customHeight="1">
      <c r="A140" s="5">
        <v>139.0</v>
      </c>
      <c r="B140" s="6" t="s">
        <v>342</v>
      </c>
      <c r="C140" s="7" t="s">
        <v>22</v>
      </c>
      <c r="D140" s="8">
        <v>43655.0</v>
      </c>
      <c r="E140" s="8" t="s">
        <v>23</v>
      </c>
      <c r="F140" s="8" t="s">
        <v>92</v>
      </c>
      <c r="G140" s="7" t="s">
        <v>215</v>
      </c>
      <c r="H140" s="9" t="s">
        <v>26</v>
      </c>
      <c r="I140" s="10">
        <v>45001.0</v>
      </c>
      <c r="J140" s="7">
        <v>7.1</v>
      </c>
      <c r="K140" s="6" t="str">
        <f>IF(I140=9001,VLOOKUP(J140,'ISO-reference'!$C$1:$D$67,2,FALSE),IF(I140=45001,VLOOKUP(J140,'ISO-reference'!$A$1:$B$40,2,FALSE),IF(I140=21001,VLOOKUP(J140,'ISO-reference'!$E$1:$F$75,2,FALSE),"No ISO Mapping")))</f>
        <v> Resources</v>
      </c>
      <c r="L140" s="7" t="s">
        <v>217</v>
      </c>
      <c r="M140" s="11"/>
      <c r="N140" s="12">
        <f t="shared" si="9"/>
        <v>43715</v>
      </c>
      <c r="O140" s="12">
        <v>43888.0</v>
      </c>
      <c r="P140" s="6" t="s">
        <v>343</v>
      </c>
      <c r="Q140" s="5" t="str">
        <f t="shared" si="2"/>
        <v>Closed</v>
      </c>
      <c r="R140" s="10">
        <f t="shared" si="3"/>
        <v>233</v>
      </c>
      <c r="S140" s="10">
        <f t="shared" si="4"/>
        <v>173</v>
      </c>
      <c r="T140" s="5"/>
      <c r="U140" s="5">
        <v>11527.0</v>
      </c>
    </row>
    <row r="141" ht="15.75" customHeight="1">
      <c r="A141" s="13">
        <v>140.0</v>
      </c>
      <c r="B141" s="14" t="s">
        <v>344</v>
      </c>
      <c r="C141" s="15" t="s">
        <v>22</v>
      </c>
      <c r="D141" s="16">
        <v>43655.0</v>
      </c>
      <c r="E141" s="16" t="s">
        <v>23</v>
      </c>
      <c r="F141" s="16" t="s">
        <v>92</v>
      </c>
      <c r="G141" s="15" t="s">
        <v>215</v>
      </c>
      <c r="H141" s="9" t="s">
        <v>26</v>
      </c>
      <c r="I141" s="17">
        <v>45001.0</v>
      </c>
      <c r="J141" s="15">
        <v>7.1</v>
      </c>
      <c r="K141" s="14" t="str">
        <f>IF(I141=9001,VLOOKUP(J141,'ISO-reference'!$C$1:$D$67,2,FALSE),IF(I141=45001,VLOOKUP(J141,'ISO-reference'!$A$1:$B$40,2,FALSE),IF(I141=21001,VLOOKUP(J141,'ISO-reference'!$E$1:$F$75,2,FALSE),"No ISO Mapping")))</f>
        <v> Resources</v>
      </c>
      <c r="L141" s="15" t="s">
        <v>217</v>
      </c>
      <c r="M141" s="18"/>
      <c r="N141" s="19">
        <f t="shared" si="9"/>
        <v>43715</v>
      </c>
      <c r="O141" s="19">
        <v>43888.0</v>
      </c>
      <c r="P141" s="14" t="s">
        <v>345</v>
      </c>
      <c r="Q141" s="13" t="str">
        <f t="shared" si="2"/>
        <v>Closed</v>
      </c>
      <c r="R141" s="17">
        <f t="shared" si="3"/>
        <v>233</v>
      </c>
      <c r="S141" s="17">
        <f t="shared" si="4"/>
        <v>173</v>
      </c>
      <c r="T141" s="13"/>
      <c r="U141" s="13">
        <v>11528.0</v>
      </c>
    </row>
    <row r="142" ht="15.75" customHeight="1">
      <c r="A142" s="5">
        <v>141.0</v>
      </c>
      <c r="B142" s="6" t="s">
        <v>346</v>
      </c>
      <c r="C142" s="7" t="s">
        <v>22</v>
      </c>
      <c r="D142" s="8">
        <v>43655.0</v>
      </c>
      <c r="E142" s="8" t="s">
        <v>23</v>
      </c>
      <c r="F142" s="8" t="s">
        <v>92</v>
      </c>
      <c r="G142" s="7" t="s">
        <v>215</v>
      </c>
      <c r="H142" s="9" t="s">
        <v>26</v>
      </c>
      <c r="I142" s="10">
        <v>45001.0</v>
      </c>
      <c r="J142" s="7">
        <v>7.1</v>
      </c>
      <c r="K142" s="6" t="str">
        <f>IF(I142=9001,VLOOKUP(J142,'ISO-reference'!$C$1:$D$67,2,FALSE),IF(I142=45001,VLOOKUP(J142,'ISO-reference'!$A$1:$B$40,2,FALSE),IF(I142=21001,VLOOKUP(J142,'ISO-reference'!$E$1:$F$75,2,FALSE),"No ISO Mapping")))</f>
        <v> Resources</v>
      </c>
      <c r="L142" s="7" t="s">
        <v>217</v>
      </c>
      <c r="M142" s="11"/>
      <c r="N142" s="12">
        <f t="shared" si="9"/>
        <v>43715</v>
      </c>
      <c r="O142" s="12">
        <v>43888.0</v>
      </c>
      <c r="P142" s="6" t="s">
        <v>347</v>
      </c>
      <c r="Q142" s="5" t="str">
        <f t="shared" si="2"/>
        <v>Closed</v>
      </c>
      <c r="R142" s="10">
        <f t="shared" si="3"/>
        <v>233</v>
      </c>
      <c r="S142" s="10">
        <f t="shared" si="4"/>
        <v>173</v>
      </c>
      <c r="T142" s="5"/>
      <c r="U142" s="5">
        <v>11530.0</v>
      </c>
    </row>
    <row r="143" ht="15.75" customHeight="1">
      <c r="A143" s="13">
        <v>142.0</v>
      </c>
      <c r="B143" s="14" t="s">
        <v>348</v>
      </c>
      <c r="C143" s="15" t="s">
        <v>22</v>
      </c>
      <c r="D143" s="16">
        <v>43655.0</v>
      </c>
      <c r="E143" s="16" t="s">
        <v>23</v>
      </c>
      <c r="F143" s="16" t="s">
        <v>92</v>
      </c>
      <c r="G143" s="15" t="s">
        <v>215</v>
      </c>
      <c r="H143" s="9" t="s">
        <v>26</v>
      </c>
      <c r="I143" s="17">
        <v>45001.0</v>
      </c>
      <c r="J143" s="15">
        <v>7.1</v>
      </c>
      <c r="K143" s="14" t="str">
        <f>IF(I143=9001,VLOOKUP(J143,'ISO-reference'!$C$1:$D$67,2,FALSE),IF(I143=45001,VLOOKUP(J143,'ISO-reference'!$A$1:$B$40,2,FALSE),IF(I143=21001,VLOOKUP(J143,'ISO-reference'!$E$1:$F$75,2,FALSE),"No ISO Mapping")))</f>
        <v> Resources</v>
      </c>
      <c r="L143" s="15" t="s">
        <v>217</v>
      </c>
      <c r="M143" s="18"/>
      <c r="N143" s="19">
        <f t="shared" si="9"/>
        <v>43715</v>
      </c>
      <c r="O143" s="19">
        <v>43888.0</v>
      </c>
      <c r="P143" s="14" t="s">
        <v>349</v>
      </c>
      <c r="Q143" s="13" t="str">
        <f t="shared" si="2"/>
        <v>Closed</v>
      </c>
      <c r="R143" s="17">
        <f t="shared" si="3"/>
        <v>233</v>
      </c>
      <c r="S143" s="17">
        <f t="shared" si="4"/>
        <v>173</v>
      </c>
      <c r="T143" s="13"/>
      <c r="U143" s="13">
        <v>11532.0</v>
      </c>
    </row>
    <row r="144" ht="15.75" customHeight="1">
      <c r="A144" s="5">
        <v>143.0</v>
      </c>
      <c r="B144" s="6" t="s">
        <v>350</v>
      </c>
      <c r="C144" s="7" t="s">
        <v>22</v>
      </c>
      <c r="D144" s="8">
        <v>43655.0</v>
      </c>
      <c r="E144" s="8" t="s">
        <v>23</v>
      </c>
      <c r="F144" s="8" t="s">
        <v>92</v>
      </c>
      <c r="G144" s="7" t="s">
        <v>215</v>
      </c>
      <c r="H144" s="9" t="s">
        <v>26</v>
      </c>
      <c r="I144" s="10">
        <v>45001.0</v>
      </c>
      <c r="J144" s="7">
        <v>7.1</v>
      </c>
      <c r="K144" s="6" t="str">
        <f>IF(I144=9001,VLOOKUP(J144,'ISO-reference'!$C$1:$D$67,2,FALSE),IF(I144=45001,VLOOKUP(J144,'ISO-reference'!$A$1:$B$40,2,FALSE),IF(I144=21001,VLOOKUP(J144,'ISO-reference'!$E$1:$F$75,2,FALSE),"No ISO Mapping")))</f>
        <v> Resources</v>
      </c>
      <c r="L144" s="7" t="s">
        <v>217</v>
      </c>
      <c r="M144" s="11"/>
      <c r="N144" s="12">
        <f t="shared" si="9"/>
        <v>43715</v>
      </c>
      <c r="O144" s="12">
        <v>43888.0</v>
      </c>
      <c r="P144" s="6" t="s">
        <v>349</v>
      </c>
      <c r="Q144" s="5" t="str">
        <f t="shared" si="2"/>
        <v>Closed</v>
      </c>
      <c r="R144" s="10">
        <f t="shared" si="3"/>
        <v>233</v>
      </c>
      <c r="S144" s="10">
        <f t="shared" si="4"/>
        <v>173</v>
      </c>
      <c r="T144" s="5"/>
      <c r="U144" s="5">
        <v>11533.0</v>
      </c>
    </row>
    <row r="145" ht="15.75" customHeight="1">
      <c r="A145" s="13">
        <v>144.0</v>
      </c>
      <c r="B145" s="14" t="s">
        <v>351</v>
      </c>
      <c r="C145" s="15" t="s">
        <v>22</v>
      </c>
      <c r="D145" s="16">
        <v>43655.0</v>
      </c>
      <c r="E145" s="16" t="s">
        <v>23</v>
      </c>
      <c r="F145" s="16" t="s">
        <v>92</v>
      </c>
      <c r="G145" s="15" t="s">
        <v>215</v>
      </c>
      <c r="H145" s="9" t="s">
        <v>26</v>
      </c>
      <c r="I145" s="17">
        <v>45001.0</v>
      </c>
      <c r="J145" s="15">
        <v>7.1</v>
      </c>
      <c r="K145" s="14" t="str">
        <f>IF(I145=9001,VLOOKUP(J145,'ISO-reference'!$C$1:$D$67,2,FALSE),IF(I145=45001,VLOOKUP(J145,'ISO-reference'!$A$1:$B$40,2,FALSE),IF(I145=21001,VLOOKUP(J145,'ISO-reference'!$E$1:$F$75,2,FALSE),"No ISO Mapping")))</f>
        <v> Resources</v>
      </c>
      <c r="L145" s="15" t="s">
        <v>217</v>
      </c>
      <c r="M145" s="18"/>
      <c r="N145" s="19">
        <f t="shared" si="9"/>
        <v>43715</v>
      </c>
      <c r="O145" s="19">
        <v>43888.0</v>
      </c>
      <c r="P145" s="14" t="s">
        <v>352</v>
      </c>
      <c r="Q145" s="13" t="str">
        <f t="shared" si="2"/>
        <v>Closed</v>
      </c>
      <c r="R145" s="17">
        <f t="shared" si="3"/>
        <v>233</v>
      </c>
      <c r="S145" s="17">
        <f t="shared" si="4"/>
        <v>173</v>
      </c>
      <c r="T145" s="13"/>
      <c r="U145" s="13">
        <v>11534.0</v>
      </c>
    </row>
    <row r="146" ht="15.75" customHeight="1">
      <c r="A146" s="5">
        <v>145.0</v>
      </c>
      <c r="B146" s="6" t="s">
        <v>353</v>
      </c>
      <c r="C146" s="7" t="s">
        <v>22</v>
      </c>
      <c r="D146" s="8">
        <v>43655.0</v>
      </c>
      <c r="E146" s="8" t="s">
        <v>23</v>
      </c>
      <c r="F146" s="8" t="s">
        <v>92</v>
      </c>
      <c r="G146" s="7" t="s">
        <v>215</v>
      </c>
      <c r="H146" s="9" t="s">
        <v>26</v>
      </c>
      <c r="I146" s="10">
        <v>45001.0</v>
      </c>
      <c r="J146" s="7">
        <v>7.1</v>
      </c>
      <c r="K146" s="6" t="str">
        <f>IF(I146=9001,VLOOKUP(J146,'ISO-reference'!$C$1:$D$67,2,FALSE),IF(I146=45001,VLOOKUP(J146,'ISO-reference'!$A$1:$B$40,2,FALSE),IF(I146=21001,VLOOKUP(J146,'ISO-reference'!$E$1:$F$75,2,FALSE),"No ISO Mapping")))</f>
        <v> Resources</v>
      </c>
      <c r="L146" s="7" t="s">
        <v>217</v>
      </c>
      <c r="M146" s="11"/>
      <c r="N146" s="12">
        <f t="shared" si="9"/>
        <v>43715</v>
      </c>
      <c r="O146" s="12">
        <v>43888.0</v>
      </c>
      <c r="P146" s="6" t="s">
        <v>349</v>
      </c>
      <c r="Q146" s="5" t="str">
        <f t="shared" si="2"/>
        <v>Closed</v>
      </c>
      <c r="R146" s="10">
        <f t="shared" si="3"/>
        <v>233</v>
      </c>
      <c r="S146" s="10">
        <f t="shared" si="4"/>
        <v>173</v>
      </c>
      <c r="T146" s="5"/>
      <c r="U146" s="5">
        <v>11535.0</v>
      </c>
    </row>
    <row r="147" ht="15.75" customHeight="1">
      <c r="A147" s="13">
        <v>146.0</v>
      </c>
      <c r="B147" s="14" t="s">
        <v>354</v>
      </c>
      <c r="C147" s="15" t="s">
        <v>22</v>
      </c>
      <c r="D147" s="16">
        <v>43655.0</v>
      </c>
      <c r="E147" s="16" t="s">
        <v>23</v>
      </c>
      <c r="F147" s="16" t="s">
        <v>92</v>
      </c>
      <c r="G147" s="15" t="s">
        <v>215</v>
      </c>
      <c r="H147" s="9" t="s">
        <v>26</v>
      </c>
      <c r="I147" s="17">
        <v>45001.0</v>
      </c>
      <c r="J147" s="15">
        <v>7.1</v>
      </c>
      <c r="K147" s="14" t="str">
        <f>IF(I147=9001,VLOOKUP(J147,'ISO-reference'!$C$1:$D$67,2,FALSE),IF(I147=45001,VLOOKUP(J147,'ISO-reference'!$A$1:$B$40,2,FALSE),IF(I147=21001,VLOOKUP(J147,'ISO-reference'!$E$1:$F$75,2,FALSE),"No ISO Mapping")))</f>
        <v> Resources</v>
      </c>
      <c r="L147" s="15" t="s">
        <v>217</v>
      </c>
      <c r="M147" s="18"/>
      <c r="N147" s="19">
        <f t="shared" si="9"/>
        <v>43715</v>
      </c>
      <c r="O147" s="19">
        <v>43888.0</v>
      </c>
      <c r="P147" s="14" t="s">
        <v>349</v>
      </c>
      <c r="Q147" s="13" t="str">
        <f t="shared" si="2"/>
        <v>Closed</v>
      </c>
      <c r="R147" s="17">
        <f t="shared" si="3"/>
        <v>233</v>
      </c>
      <c r="S147" s="17">
        <f t="shared" si="4"/>
        <v>173</v>
      </c>
      <c r="T147" s="13"/>
      <c r="U147" s="13">
        <v>11536.0</v>
      </c>
    </row>
    <row r="148" ht="15.75" customHeight="1">
      <c r="A148" s="5">
        <v>147.0</v>
      </c>
      <c r="B148" s="6" t="s">
        <v>355</v>
      </c>
      <c r="C148" s="7" t="s">
        <v>22</v>
      </c>
      <c r="D148" s="8">
        <v>43655.0</v>
      </c>
      <c r="E148" s="8" t="s">
        <v>23</v>
      </c>
      <c r="F148" s="8" t="s">
        <v>92</v>
      </c>
      <c r="G148" s="7" t="s">
        <v>215</v>
      </c>
      <c r="H148" s="9" t="s">
        <v>26</v>
      </c>
      <c r="I148" s="10">
        <v>45001.0</v>
      </c>
      <c r="J148" s="7">
        <v>7.1</v>
      </c>
      <c r="K148" s="6" t="str">
        <f>IF(I148=9001,VLOOKUP(J148,'ISO-reference'!$C$1:$D$67,2,FALSE),IF(I148=45001,VLOOKUP(J148,'ISO-reference'!$A$1:$B$40,2,FALSE),IF(I148=21001,VLOOKUP(J148,'ISO-reference'!$E$1:$F$75,2,FALSE),"No ISO Mapping")))</f>
        <v> Resources</v>
      </c>
      <c r="L148" s="7" t="s">
        <v>217</v>
      </c>
      <c r="M148" s="11"/>
      <c r="N148" s="12">
        <f t="shared" si="9"/>
        <v>43715</v>
      </c>
      <c r="O148" s="12">
        <v>43888.0</v>
      </c>
      <c r="P148" s="6" t="s">
        <v>349</v>
      </c>
      <c r="Q148" s="5" t="str">
        <f t="shared" si="2"/>
        <v>Closed</v>
      </c>
      <c r="R148" s="10">
        <f t="shared" si="3"/>
        <v>233</v>
      </c>
      <c r="S148" s="10">
        <f t="shared" si="4"/>
        <v>173</v>
      </c>
      <c r="T148" s="5"/>
      <c r="U148" s="5">
        <v>11537.0</v>
      </c>
    </row>
    <row r="149" ht="15.75" customHeight="1">
      <c r="A149" s="13">
        <v>148.0</v>
      </c>
      <c r="B149" s="14" t="s">
        <v>356</v>
      </c>
      <c r="C149" s="15" t="s">
        <v>22</v>
      </c>
      <c r="D149" s="16">
        <v>43655.0</v>
      </c>
      <c r="E149" s="16" t="s">
        <v>23</v>
      </c>
      <c r="F149" s="16" t="s">
        <v>92</v>
      </c>
      <c r="G149" s="15" t="s">
        <v>215</v>
      </c>
      <c r="H149" s="9" t="s">
        <v>26</v>
      </c>
      <c r="I149" s="17">
        <v>45001.0</v>
      </c>
      <c r="J149" s="15">
        <v>7.1</v>
      </c>
      <c r="K149" s="14" t="str">
        <f>IF(I149=9001,VLOOKUP(J149,'ISO-reference'!$C$1:$D$67,2,FALSE),IF(I149=45001,VLOOKUP(J149,'ISO-reference'!$A$1:$B$40,2,FALSE),IF(I149=21001,VLOOKUP(J149,'ISO-reference'!$E$1:$F$75,2,FALSE),"No ISO Mapping")))</f>
        <v> Resources</v>
      </c>
      <c r="L149" s="15" t="s">
        <v>217</v>
      </c>
      <c r="M149" s="18"/>
      <c r="N149" s="19">
        <f t="shared" si="9"/>
        <v>43715</v>
      </c>
      <c r="O149" s="19">
        <v>43888.0</v>
      </c>
      <c r="P149" s="14" t="s">
        <v>349</v>
      </c>
      <c r="Q149" s="13" t="str">
        <f t="shared" si="2"/>
        <v>Closed</v>
      </c>
      <c r="R149" s="17">
        <f t="shared" si="3"/>
        <v>233</v>
      </c>
      <c r="S149" s="17">
        <f t="shared" si="4"/>
        <v>173</v>
      </c>
      <c r="T149" s="13"/>
      <c r="U149" s="13">
        <v>11538.0</v>
      </c>
    </row>
    <row r="150" ht="15.75" customHeight="1">
      <c r="A150" s="5">
        <v>149.0</v>
      </c>
      <c r="B150" s="6" t="s">
        <v>354</v>
      </c>
      <c r="C150" s="7" t="s">
        <v>22</v>
      </c>
      <c r="D150" s="8">
        <v>43655.0</v>
      </c>
      <c r="E150" s="8" t="s">
        <v>23</v>
      </c>
      <c r="F150" s="8" t="s">
        <v>92</v>
      </c>
      <c r="G150" s="7" t="s">
        <v>215</v>
      </c>
      <c r="H150" s="9" t="s">
        <v>26</v>
      </c>
      <c r="I150" s="10">
        <v>45001.0</v>
      </c>
      <c r="J150" s="7">
        <v>7.1</v>
      </c>
      <c r="K150" s="6" t="str">
        <f>IF(I150=9001,VLOOKUP(J150,'ISO-reference'!$C$1:$D$67,2,FALSE),IF(I150=45001,VLOOKUP(J150,'ISO-reference'!$A$1:$B$40,2,FALSE),IF(I150=21001,VLOOKUP(J150,'ISO-reference'!$E$1:$F$75,2,FALSE),"No ISO Mapping")))</f>
        <v> Resources</v>
      </c>
      <c r="L150" s="7" t="s">
        <v>217</v>
      </c>
      <c r="M150" s="11"/>
      <c r="N150" s="12">
        <f t="shared" si="9"/>
        <v>43715</v>
      </c>
      <c r="O150" s="12">
        <v>43888.0</v>
      </c>
      <c r="P150" s="6" t="s">
        <v>349</v>
      </c>
      <c r="Q150" s="5" t="str">
        <f t="shared" si="2"/>
        <v>Closed</v>
      </c>
      <c r="R150" s="10">
        <f t="shared" si="3"/>
        <v>233</v>
      </c>
      <c r="S150" s="10">
        <f t="shared" si="4"/>
        <v>173</v>
      </c>
      <c r="T150" s="5"/>
      <c r="U150" s="5">
        <v>11539.0</v>
      </c>
    </row>
    <row r="151" ht="15.75" customHeight="1">
      <c r="A151" s="13">
        <v>150.0</v>
      </c>
      <c r="B151" s="14" t="s">
        <v>355</v>
      </c>
      <c r="C151" s="15" t="s">
        <v>22</v>
      </c>
      <c r="D151" s="16">
        <v>43655.0</v>
      </c>
      <c r="E151" s="16" t="s">
        <v>23</v>
      </c>
      <c r="F151" s="16" t="s">
        <v>92</v>
      </c>
      <c r="G151" s="15" t="s">
        <v>215</v>
      </c>
      <c r="H151" s="9" t="s">
        <v>26</v>
      </c>
      <c r="I151" s="17">
        <v>45001.0</v>
      </c>
      <c r="J151" s="15">
        <v>7.1</v>
      </c>
      <c r="K151" s="14" t="str">
        <f>IF(I151=9001,VLOOKUP(J151,'ISO-reference'!$C$1:$D$67,2,FALSE),IF(I151=45001,VLOOKUP(J151,'ISO-reference'!$A$1:$B$40,2,FALSE),IF(I151=21001,VLOOKUP(J151,'ISO-reference'!$E$1:$F$75,2,FALSE),"No ISO Mapping")))</f>
        <v> Resources</v>
      </c>
      <c r="L151" s="15" t="s">
        <v>217</v>
      </c>
      <c r="M151" s="18"/>
      <c r="N151" s="19">
        <f t="shared" si="9"/>
        <v>43715</v>
      </c>
      <c r="O151" s="19">
        <v>43888.0</v>
      </c>
      <c r="P151" s="14" t="s">
        <v>349</v>
      </c>
      <c r="Q151" s="13" t="str">
        <f t="shared" si="2"/>
        <v>Closed</v>
      </c>
      <c r="R151" s="17">
        <f t="shared" si="3"/>
        <v>233</v>
      </c>
      <c r="S151" s="17">
        <f t="shared" si="4"/>
        <v>173</v>
      </c>
      <c r="T151" s="13"/>
      <c r="U151" s="13">
        <v>11540.0</v>
      </c>
    </row>
    <row r="152" ht="15.75" customHeight="1">
      <c r="A152" s="5">
        <v>151.0</v>
      </c>
      <c r="B152" s="6" t="s">
        <v>357</v>
      </c>
      <c r="C152" s="7" t="s">
        <v>22</v>
      </c>
      <c r="D152" s="8">
        <v>43655.0</v>
      </c>
      <c r="E152" s="8" t="s">
        <v>23</v>
      </c>
      <c r="F152" s="8" t="s">
        <v>92</v>
      </c>
      <c r="G152" s="7" t="s">
        <v>215</v>
      </c>
      <c r="H152" s="9" t="s">
        <v>26</v>
      </c>
      <c r="I152" s="10">
        <v>45001.0</v>
      </c>
      <c r="J152" s="7">
        <v>7.1</v>
      </c>
      <c r="K152" s="6" t="str">
        <f>IF(I152=9001,VLOOKUP(J152,'ISO-reference'!$C$1:$D$67,2,FALSE),IF(I152=45001,VLOOKUP(J152,'ISO-reference'!$A$1:$B$40,2,FALSE),IF(I152=21001,VLOOKUP(J152,'ISO-reference'!$E$1:$F$75,2,FALSE),"No ISO Mapping")))</f>
        <v> Resources</v>
      </c>
      <c r="L152" s="7" t="s">
        <v>217</v>
      </c>
      <c r="M152" s="11"/>
      <c r="N152" s="12">
        <f t="shared" si="9"/>
        <v>43715</v>
      </c>
      <c r="O152" s="12">
        <v>43888.0</v>
      </c>
      <c r="P152" s="6" t="s">
        <v>349</v>
      </c>
      <c r="Q152" s="5" t="str">
        <f t="shared" si="2"/>
        <v>Closed</v>
      </c>
      <c r="R152" s="10">
        <f t="shared" si="3"/>
        <v>233</v>
      </c>
      <c r="S152" s="10">
        <f t="shared" si="4"/>
        <v>173</v>
      </c>
      <c r="T152" s="5"/>
      <c r="U152" s="5">
        <v>11542.0</v>
      </c>
    </row>
    <row r="153" ht="15.75" customHeight="1">
      <c r="A153" s="13">
        <v>152.0</v>
      </c>
      <c r="B153" s="14" t="s">
        <v>358</v>
      </c>
      <c r="C153" s="15" t="s">
        <v>22</v>
      </c>
      <c r="D153" s="16">
        <v>43655.0</v>
      </c>
      <c r="E153" s="16" t="s">
        <v>23</v>
      </c>
      <c r="F153" s="16" t="s">
        <v>92</v>
      </c>
      <c r="G153" s="15" t="s">
        <v>215</v>
      </c>
      <c r="H153" s="9" t="s">
        <v>26</v>
      </c>
      <c r="I153" s="17">
        <v>45001.0</v>
      </c>
      <c r="J153" s="15">
        <v>7.1</v>
      </c>
      <c r="K153" s="14" t="str">
        <f>IF(I153=9001,VLOOKUP(J153,'ISO-reference'!$C$1:$D$67,2,FALSE),IF(I153=45001,VLOOKUP(J153,'ISO-reference'!$A$1:$B$40,2,FALSE),IF(I153=21001,VLOOKUP(J153,'ISO-reference'!$E$1:$F$75,2,FALSE),"No ISO Mapping")))</f>
        <v> Resources</v>
      </c>
      <c r="L153" s="15" t="s">
        <v>217</v>
      </c>
      <c r="M153" s="18"/>
      <c r="N153" s="19">
        <f t="shared" si="9"/>
        <v>43715</v>
      </c>
      <c r="O153" s="19">
        <v>43888.0</v>
      </c>
      <c r="P153" s="14" t="s">
        <v>349</v>
      </c>
      <c r="Q153" s="13" t="str">
        <f t="shared" si="2"/>
        <v>Closed</v>
      </c>
      <c r="R153" s="17">
        <f t="shared" si="3"/>
        <v>233</v>
      </c>
      <c r="S153" s="17">
        <f t="shared" si="4"/>
        <v>173</v>
      </c>
      <c r="T153" s="13"/>
      <c r="U153" s="13">
        <v>11545.0</v>
      </c>
    </row>
    <row r="154" ht="15.75" customHeight="1">
      <c r="A154" s="5">
        <v>153.0</v>
      </c>
      <c r="B154" s="6" t="s">
        <v>359</v>
      </c>
      <c r="C154" s="7" t="s">
        <v>22</v>
      </c>
      <c r="D154" s="8">
        <v>43655.0</v>
      </c>
      <c r="E154" s="8" t="s">
        <v>23</v>
      </c>
      <c r="F154" s="8" t="s">
        <v>92</v>
      </c>
      <c r="G154" s="7" t="s">
        <v>215</v>
      </c>
      <c r="H154" s="9" t="s">
        <v>26</v>
      </c>
      <c r="I154" s="10">
        <v>45001.0</v>
      </c>
      <c r="J154" s="7">
        <v>7.1</v>
      </c>
      <c r="K154" s="6" t="str">
        <f>IF(I154=9001,VLOOKUP(J154,'ISO-reference'!$C$1:$D$67,2,FALSE),IF(I154=45001,VLOOKUP(J154,'ISO-reference'!$A$1:$B$40,2,FALSE),IF(I154=21001,VLOOKUP(J154,'ISO-reference'!$E$1:$F$75,2,FALSE),"No ISO Mapping")))</f>
        <v> Resources</v>
      </c>
      <c r="L154" s="7" t="s">
        <v>217</v>
      </c>
      <c r="M154" s="11"/>
      <c r="N154" s="12">
        <f t="shared" si="9"/>
        <v>43715</v>
      </c>
      <c r="O154" s="12">
        <v>43888.0</v>
      </c>
      <c r="P154" s="6" t="s">
        <v>349</v>
      </c>
      <c r="Q154" s="5" t="str">
        <f t="shared" si="2"/>
        <v>Closed</v>
      </c>
      <c r="R154" s="10">
        <f t="shared" si="3"/>
        <v>233</v>
      </c>
      <c r="S154" s="10">
        <f t="shared" si="4"/>
        <v>173</v>
      </c>
      <c r="T154" s="5"/>
      <c r="U154" s="5">
        <v>11546.0</v>
      </c>
    </row>
    <row r="155" ht="15.75" customHeight="1">
      <c r="A155" s="13">
        <v>154.0</v>
      </c>
      <c r="B155" s="14" t="s">
        <v>360</v>
      </c>
      <c r="C155" s="15" t="s">
        <v>22</v>
      </c>
      <c r="D155" s="16">
        <v>43655.0</v>
      </c>
      <c r="E155" s="16" t="s">
        <v>23</v>
      </c>
      <c r="F155" s="16" t="s">
        <v>92</v>
      </c>
      <c r="G155" s="15" t="s">
        <v>215</v>
      </c>
      <c r="H155" s="9" t="s">
        <v>26</v>
      </c>
      <c r="I155" s="17">
        <v>45001.0</v>
      </c>
      <c r="J155" s="15">
        <v>7.1</v>
      </c>
      <c r="K155" s="14" t="str">
        <f>IF(I155=9001,VLOOKUP(J155,'ISO-reference'!$C$1:$D$67,2,FALSE),IF(I155=45001,VLOOKUP(J155,'ISO-reference'!$A$1:$B$40,2,FALSE),IF(I155=21001,VLOOKUP(J155,'ISO-reference'!$E$1:$F$75,2,FALSE),"No ISO Mapping")))</f>
        <v> Resources</v>
      </c>
      <c r="L155" s="15" t="s">
        <v>217</v>
      </c>
      <c r="M155" s="18"/>
      <c r="N155" s="19">
        <f t="shared" si="9"/>
        <v>43715</v>
      </c>
      <c r="O155" s="19">
        <v>43888.0</v>
      </c>
      <c r="P155" s="14" t="s">
        <v>349</v>
      </c>
      <c r="Q155" s="13" t="str">
        <f t="shared" si="2"/>
        <v>Closed</v>
      </c>
      <c r="R155" s="17">
        <f t="shared" si="3"/>
        <v>233</v>
      </c>
      <c r="S155" s="17">
        <f t="shared" si="4"/>
        <v>173</v>
      </c>
      <c r="T155" s="13"/>
      <c r="U155" s="13">
        <v>11548.0</v>
      </c>
    </row>
    <row r="156" ht="15.75" customHeight="1">
      <c r="A156" s="5">
        <v>155.0</v>
      </c>
      <c r="B156" s="6" t="s">
        <v>361</v>
      </c>
      <c r="C156" s="7" t="s">
        <v>22</v>
      </c>
      <c r="D156" s="8">
        <v>43655.0</v>
      </c>
      <c r="E156" s="8" t="s">
        <v>23</v>
      </c>
      <c r="F156" s="8" t="s">
        <v>92</v>
      </c>
      <c r="G156" s="7" t="s">
        <v>215</v>
      </c>
      <c r="H156" s="9" t="s">
        <v>26</v>
      </c>
      <c r="I156" s="10">
        <v>45001.0</v>
      </c>
      <c r="J156" s="7">
        <v>7.1</v>
      </c>
      <c r="K156" s="6" t="str">
        <f>IF(I156=9001,VLOOKUP(J156,'ISO-reference'!$C$1:$D$67,2,FALSE),IF(I156=45001,VLOOKUP(J156,'ISO-reference'!$A$1:$B$40,2,FALSE),IF(I156=21001,VLOOKUP(J156,'ISO-reference'!$E$1:$F$75,2,FALSE),"No ISO Mapping")))</f>
        <v> Resources</v>
      </c>
      <c r="L156" s="7" t="s">
        <v>217</v>
      </c>
      <c r="M156" s="11"/>
      <c r="N156" s="12">
        <f t="shared" si="9"/>
        <v>43715</v>
      </c>
      <c r="O156" s="12">
        <v>43888.0</v>
      </c>
      <c r="P156" s="6" t="s">
        <v>349</v>
      </c>
      <c r="Q156" s="5" t="str">
        <f t="shared" si="2"/>
        <v>Closed</v>
      </c>
      <c r="R156" s="10">
        <f t="shared" si="3"/>
        <v>233</v>
      </c>
      <c r="S156" s="10">
        <f t="shared" si="4"/>
        <v>173</v>
      </c>
      <c r="T156" s="5"/>
      <c r="U156" s="5">
        <v>11549.0</v>
      </c>
    </row>
    <row r="157" ht="15.75" customHeight="1">
      <c r="A157" s="13">
        <v>156.0</v>
      </c>
      <c r="B157" s="14" t="s">
        <v>362</v>
      </c>
      <c r="C157" s="15" t="s">
        <v>22</v>
      </c>
      <c r="D157" s="16">
        <v>43655.0</v>
      </c>
      <c r="E157" s="16" t="s">
        <v>23</v>
      </c>
      <c r="F157" s="16" t="s">
        <v>92</v>
      </c>
      <c r="G157" s="15" t="s">
        <v>215</v>
      </c>
      <c r="H157" s="9" t="s">
        <v>26</v>
      </c>
      <c r="I157" s="17">
        <v>45001.0</v>
      </c>
      <c r="J157" s="15">
        <v>7.1</v>
      </c>
      <c r="K157" s="14" t="str">
        <f>IF(I157=9001,VLOOKUP(J157,'ISO-reference'!$C$1:$D$67,2,FALSE),IF(I157=45001,VLOOKUP(J157,'ISO-reference'!$A$1:$B$40,2,FALSE),IF(I157=21001,VLOOKUP(J157,'ISO-reference'!$E$1:$F$75,2,FALSE),"No ISO Mapping")))</f>
        <v> Resources</v>
      </c>
      <c r="L157" s="15" t="s">
        <v>217</v>
      </c>
      <c r="M157" s="18"/>
      <c r="N157" s="19">
        <f t="shared" si="9"/>
        <v>43715</v>
      </c>
      <c r="O157" s="19">
        <v>43888.0</v>
      </c>
      <c r="P157" s="14" t="s">
        <v>363</v>
      </c>
      <c r="Q157" s="13" t="str">
        <f t="shared" si="2"/>
        <v>Closed</v>
      </c>
      <c r="R157" s="17">
        <f t="shared" si="3"/>
        <v>233</v>
      </c>
      <c r="S157" s="17">
        <f t="shared" si="4"/>
        <v>173</v>
      </c>
      <c r="T157" s="13"/>
      <c r="U157" s="13">
        <v>11552.0</v>
      </c>
    </row>
    <row r="158" ht="15.75" customHeight="1">
      <c r="A158" s="5">
        <v>157.0</v>
      </c>
      <c r="B158" s="6" t="s">
        <v>364</v>
      </c>
      <c r="C158" s="7" t="s">
        <v>22</v>
      </c>
      <c r="D158" s="8">
        <v>43655.0</v>
      </c>
      <c r="E158" s="8" t="s">
        <v>23</v>
      </c>
      <c r="F158" s="8" t="s">
        <v>92</v>
      </c>
      <c r="G158" s="7" t="s">
        <v>215</v>
      </c>
      <c r="H158" s="9" t="s">
        <v>26</v>
      </c>
      <c r="I158" s="10">
        <v>45001.0</v>
      </c>
      <c r="J158" s="7">
        <v>7.1</v>
      </c>
      <c r="K158" s="6" t="str">
        <f>IF(I158=9001,VLOOKUP(J158,'ISO-reference'!$C$1:$D$67,2,FALSE),IF(I158=45001,VLOOKUP(J158,'ISO-reference'!$A$1:$B$40,2,FALSE),IF(I158=21001,VLOOKUP(J158,'ISO-reference'!$E$1:$F$75,2,FALSE),"No ISO Mapping")))</f>
        <v> Resources</v>
      </c>
      <c r="L158" s="7" t="s">
        <v>217</v>
      </c>
      <c r="M158" s="11"/>
      <c r="N158" s="12">
        <f t="shared" si="9"/>
        <v>43715</v>
      </c>
      <c r="O158" s="12">
        <v>43888.0</v>
      </c>
      <c r="P158" s="6" t="s">
        <v>349</v>
      </c>
      <c r="Q158" s="5" t="str">
        <f t="shared" si="2"/>
        <v>Closed</v>
      </c>
      <c r="R158" s="10">
        <f t="shared" si="3"/>
        <v>233</v>
      </c>
      <c r="S158" s="10">
        <f t="shared" si="4"/>
        <v>173</v>
      </c>
      <c r="T158" s="5"/>
      <c r="U158" s="5">
        <v>11554.0</v>
      </c>
    </row>
    <row r="159" ht="15.75" customHeight="1">
      <c r="A159" s="13">
        <v>158.0</v>
      </c>
      <c r="B159" s="14" t="s">
        <v>365</v>
      </c>
      <c r="C159" s="15" t="s">
        <v>22</v>
      </c>
      <c r="D159" s="16">
        <v>43655.0</v>
      </c>
      <c r="E159" s="16" t="s">
        <v>23</v>
      </c>
      <c r="F159" s="16" t="s">
        <v>92</v>
      </c>
      <c r="G159" s="15" t="s">
        <v>215</v>
      </c>
      <c r="H159" s="9" t="s">
        <v>26</v>
      </c>
      <c r="I159" s="17">
        <v>9001.0</v>
      </c>
      <c r="J159" s="15" t="s">
        <v>216</v>
      </c>
      <c r="K159" s="14" t="str">
        <f>IF(I159=9001,VLOOKUP(J159,'ISO-reference'!$C$1:$D$67,2,FALSE),IF(I159=45001,VLOOKUP(J159,'ISO-reference'!$A$1:$B$40,2,FALSE),IF(I159=21001,VLOOKUP(J159,'ISO-reference'!$E$1:$F$75,2,FALSE),"No ISO Mapping")))</f>
        <v> Determining requirements for products &amp; services</v>
      </c>
      <c r="L159" s="15" t="s">
        <v>35</v>
      </c>
      <c r="M159" s="18"/>
      <c r="N159" s="19">
        <f t="shared" si="9"/>
        <v>43715</v>
      </c>
      <c r="O159" s="19">
        <v>43888.0</v>
      </c>
      <c r="P159" s="14" t="s">
        <v>366</v>
      </c>
      <c r="Q159" s="13" t="str">
        <f t="shared" si="2"/>
        <v>Closed</v>
      </c>
      <c r="R159" s="17">
        <f t="shared" si="3"/>
        <v>233</v>
      </c>
      <c r="S159" s="17">
        <f t="shared" si="4"/>
        <v>173</v>
      </c>
      <c r="T159" s="13"/>
      <c r="U159" s="13">
        <v>11555.0</v>
      </c>
    </row>
    <row r="160" ht="15.75" customHeight="1">
      <c r="A160" s="5">
        <v>159.0</v>
      </c>
      <c r="B160" s="6" t="s">
        <v>367</v>
      </c>
      <c r="C160" s="7" t="s">
        <v>22</v>
      </c>
      <c r="D160" s="8">
        <v>43655.0</v>
      </c>
      <c r="E160" s="8" t="s">
        <v>23</v>
      </c>
      <c r="F160" s="8" t="s">
        <v>92</v>
      </c>
      <c r="G160" s="7" t="s">
        <v>215</v>
      </c>
      <c r="H160" s="9" t="s">
        <v>26</v>
      </c>
      <c r="I160" s="10">
        <v>9001.0</v>
      </c>
      <c r="J160" s="7" t="s">
        <v>102</v>
      </c>
      <c r="K160" s="6" t="str">
        <f>IF(I160=9001,VLOOKUP(J160,'ISO-reference'!$C$1:$D$67,2,FALSE),IF(I160=45001,VLOOKUP(J160,'ISO-reference'!$A$1:$B$40,2,FALSE),IF(I160=21001,VLOOKUP(J160,'ISO-reference'!$E$1:$F$75,2,FALSE),"No ISO Mapping")))</f>
        <v> Infrastructure</v>
      </c>
      <c r="L160" s="7" t="s">
        <v>217</v>
      </c>
      <c r="M160" s="11"/>
      <c r="N160" s="12">
        <f t="shared" si="9"/>
        <v>43715</v>
      </c>
      <c r="O160" s="12">
        <v>43888.0</v>
      </c>
      <c r="P160" s="6" t="s">
        <v>368</v>
      </c>
      <c r="Q160" s="5" t="str">
        <f t="shared" si="2"/>
        <v>Closed</v>
      </c>
      <c r="R160" s="10">
        <f t="shared" si="3"/>
        <v>233</v>
      </c>
      <c r="S160" s="10">
        <f t="shared" si="4"/>
        <v>173</v>
      </c>
      <c r="T160" s="5"/>
      <c r="U160" s="5">
        <v>11556.0</v>
      </c>
    </row>
    <row r="161" ht="15.75" customHeight="1">
      <c r="A161" s="13">
        <v>160.0</v>
      </c>
      <c r="B161" s="14" t="s">
        <v>369</v>
      </c>
      <c r="C161" s="15" t="s">
        <v>22</v>
      </c>
      <c r="D161" s="16">
        <v>43655.0</v>
      </c>
      <c r="E161" s="16" t="s">
        <v>23</v>
      </c>
      <c r="F161" s="16" t="s">
        <v>92</v>
      </c>
      <c r="G161" s="15" t="s">
        <v>215</v>
      </c>
      <c r="H161" s="9" t="s">
        <v>26</v>
      </c>
      <c r="I161" s="17">
        <v>9001.0</v>
      </c>
      <c r="J161" s="15" t="s">
        <v>102</v>
      </c>
      <c r="K161" s="14" t="str">
        <f>IF(I161=9001,VLOOKUP(J161,'ISO-reference'!$C$1:$D$67,2,FALSE),IF(I161=45001,VLOOKUP(J161,'ISO-reference'!$A$1:$B$40,2,FALSE),IF(I161=21001,VLOOKUP(J161,'ISO-reference'!$E$1:$F$75,2,FALSE),"No ISO Mapping")))</f>
        <v> Infrastructure</v>
      </c>
      <c r="L161" s="15" t="s">
        <v>217</v>
      </c>
      <c r="M161" s="18"/>
      <c r="N161" s="19">
        <f t="shared" si="9"/>
        <v>43715</v>
      </c>
      <c r="O161" s="19">
        <v>43888.0</v>
      </c>
      <c r="P161" s="14" t="s">
        <v>370</v>
      </c>
      <c r="Q161" s="13" t="str">
        <f t="shared" si="2"/>
        <v>Closed</v>
      </c>
      <c r="R161" s="17">
        <f t="shared" si="3"/>
        <v>233</v>
      </c>
      <c r="S161" s="17">
        <f t="shared" si="4"/>
        <v>173</v>
      </c>
      <c r="T161" s="13"/>
      <c r="U161" s="13">
        <v>11558.0</v>
      </c>
    </row>
    <row r="162" ht="15.75" customHeight="1">
      <c r="A162" s="5">
        <v>161.0</v>
      </c>
      <c r="B162" s="6" t="s">
        <v>371</v>
      </c>
      <c r="C162" s="7" t="s">
        <v>22</v>
      </c>
      <c r="D162" s="8">
        <v>43655.0</v>
      </c>
      <c r="E162" s="8" t="s">
        <v>23</v>
      </c>
      <c r="F162" s="8" t="s">
        <v>92</v>
      </c>
      <c r="G162" s="7" t="s">
        <v>215</v>
      </c>
      <c r="H162" s="9" t="s">
        <v>26</v>
      </c>
      <c r="I162" s="10">
        <v>9001.0</v>
      </c>
      <c r="J162" s="7" t="s">
        <v>102</v>
      </c>
      <c r="K162" s="6" t="str">
        <f>IF(I162=9001,VLOOKUP(J162,'ISO-reference'!$C$1:$D$67,2,FALSE),IF(I162=45001,VLOOKUP(J162,'ISO-reference'!$A$1:$B$40,2,FALSE),IF(I162=21001,VLOOKUP(J162,'ISO-reference'!$E$1:$F$75,2,FALSE),"No ISO Mapping")))</f>
        <v> Infrastructure</v>
      </c>
      <c r="L162" s="7" t="s">
        <v>217</v>
      </c>
      <c r="M162" s="11"/>
      <c r="N162" s="12">
        <f t="shared" si="9"/>
        <v>43715</v>
      </c>
      <c r="O162" s="12">
        <v>43888.0</v>
      </c>
      <c r="P162" s="6" t="s">
        <v>372</v>
      </c>
      <c r="Q162" s="5" t="str">
        <f t="shared" si="2"/>
        <v>Closed</v>
      </c>
      <c r="R162" s="10">
        <f t="shared" si="3"/>
        <v>233</v>
      </c>
      <c r="S162" s="10">
        <f t="shared" si="4"/>
        <v>173</v>
      </c>
      <c r="T162" s="5"/>
      <c r="U162" s="5">
        <v>11559.0</v>
      </c>
    </row>
    <row r="163" ht="15.75" customHeight="1">
      <c r="A163" s="13">
        <v>162.0</v>
      </c>
      <c r="B163" s="14" t="s">
        <v>373</v>
      </c>
      <c r="C163" s="15" t="s">
        <v>22</v>
      </c>
      <c r="D163" s="16">
        <v>43655.0</v>
      </c>
      <c r="E163" s="16" t="s">
        <v>23</v>
      </c>
      <c r="F163" s="16" t="s">
        <v>92</v>
      </c>
      <c r="G163" s="15" t="s">
        <v>215</v>
      </c>
      <c r="H163" s="9" t="s">
        <v>26</v>
      </c>
      <c r="I163" s="17">
        <v>9001.0</v>
      </c>
      <c r="J163" s="15" t="s">
        <v>102</v>
      </c>
      <c r="K163" s="14" t="str">
        <f>IF(I163=9001,VLOOKUP(J163,'ISO-reference'!$C$1:$D$67,2,FALSE),IF(I163=45001,VLOOKUP(J163,'ISO-reference'!$A$1:$B$40,2,FALSE),IF(I163=21001,VLOOKUP(J163,'ISO-reference'!$E$1:$F$75,2,FALSE),"No ISO Mapping")))</f>
        <v> Infrastructure</v>
      </c>
      <c r="L163" s="15" t="s">
        <v>217</v>
      </c>
      <c r="M163" s="18"/>
      <c r="N163" s="19">
        <f t="shared" si="9"/>
        <v>43715</v>
      </c>
      <c r="O163" s="19">
        <v>43888.0</v>
      </c>
      <c r="P163" s="14" t="s">
        <v>374</v>
      </c>
      <c r="Q163" s="13" t="str">
        <f t="shared" si="2"/>
        <v>Closed</v>
      </c>
      <c r="R163" s="17">
        <f t="shared" si="3"/>
        <v>233</v>
      </c>
      <c r="S163" s="17">
        <f t="shared" si="4"/>
        <v>173</v>
      </c>
      <c r="T163" s="13"/>
      <c r="U163" s="13">
        <v>11561.0</v>
      </c>
    </row>
    <row r="164" ht="15.75" customHeight="1">
      <c r="A164" s="5">
        <v>163.0</v>
      </c>
      <c r="B164" s="6" t="s">
        <v>375</v>
      </c>
      <c r="C164" s="7" t="s">
        <v>22</v>
      </c>
      <c r="D164" s="8">
        <v>43655.0</v>
      </c>
      <c r="E164" s="8" t="s">
        <v>23</v>
      </c>
      <c r="F164" s="8" t="s">
        <v>92</v>
      </c>
      <c r="G164" s="7" t="s">
        <v>215</v>
      </c>
      <c r="H164" s="9" t="s">
        <v>26</v>
      </c>
      <c r="I164" s="10">
        <v>9001.0</v>
      </c>
      <c r="J164" s="7" t="s">
        <v>102</v>
      </c>
      <c r="K164" s="6" t="str">
        <f>IF(I164=9001,VLOOKUP(J164,'ISO-reference'!$C$1:$D$67,2,FALSE),IF(I164=45001,VLOOKUP(J164,'ISO-reference'!$A$1:$B$40,2,FALSE),IF(I164=21001,VLOOKUP(J164,'ISO-reference'!$E$1:$F$75,2,FALSE),"No ISO Mapping")))</f>
        <v> Infrastructure</v>
      </c>
      <c r="L164" s="7" t="s">
        <v>217</v>
      </c>
      <c r="M164" s="11"/>
      <c r="N164" s="12">
        <f t="shared" si="9"/>
        <v>43715</v>
      </c>
      <c r="O164" s="12">
        <v>43888.0</v>
      </c>
      <c r="P164" s="6" t="s">
        <v>376</v>
      </c>
      <c r="Q164" s="5" t="str">
        <f t="shared" si="2"/>
        <v>Closed</v>
      </c>
      <c r="R164" s="10">
        <f t="shared" si="3"/>
        <v>233</v>
      </c>
      <c r="S164" s="10">
        <f t="shared" si="4"/>
        <v>173</v>
      </c>
      <c r="T164" s="5"/>
      <c r="U164" s="5">
        <v>11562.0</v>
      </c>
    </row>
    <row r="165" ht="15.75" customHeight="1">
      <c r="A165" s="13">
        <v>164.0</v>
      </c>
      <c r="B165" s="14" t="s">
        <v>377</v>
      </c>
      <c r="C165" s="15" t="s">
        <v>22</v>
      </c>
      <c r="D165" s="16">
        <v>43655.0</v>
      </c>
      <c r="E165" s="16" t="s">
        <v>23</v>
      </c>
      <c r="F165" s="16" t="s">
        <v>92</v>
      </c>
      <c r="G165" s="15" t="s">
        <v>215</v>
      </c>
      <c r="H165" s="9" t="s">
        <v>26</v>
      </c>
      <c r="I165" s="17">
        <v>9001.0</v>
      </c>
      <c r="J165" s="15" t="s">
        <v>102</v>
      </c>
      <c r="K165" s="14" t="str">
        <f>IF(I165=9001,VLOOKUP(J165,'ISO-reference'!$C$1:$D$67,2,FALSE),IF(I165=45001,VLOOKUP(J165,'ISO-reference'!$A$1:$B$40,2,FALSE),IF(I165=21001,VLOOKUP(J165,'ISO-reference'!$E$1:$F$75,2,FALSE),"No ISO Mapping")))</f>
        <v> Infrastructure</v>
      </c>
      <c r="L165" s="15" t="s">
        <v>217</v>
      </c>
      <c r="M165" s="18"/>
      <c r="N165" s="19">
        <f t="shared" si="9"/>
        <v>43715</v>
      </c>
      <c r="O165" s="19">
        <v>43888.0</v>
      </c>
      <c r="P165" s="14" t="s">
        <v>378</v>
      </c>
      <c r="Q165" s="13" t="str">
        <f t="shared" si="2"/>
        <v>Closed</v>
      </c>
      <c r="R165" s="17">
        <f t="shared" si="3"/>
        <v>233</v>
      </c>
      <c r="S165" s="17">
        <f t="shared" si="4"/>
        <v>173</v>
      </c>
      <c r="T165" s="13"/>
      <c r="U165" s="13">
        <v>11563.0</v>
      </c>
    </row>
    <row r="166" ht="15.75" customHeight="1">
      <c r="A166" s="5">
        <v>165.0</v>
      </c>
      <c r="B166" s="6" t="s">
        <v>379</v>
      </c>
      <c r="C166" s="7" t="s">
        <v>22</v>
      </c>
      <c r="D166" s="8">
        <v>43655.0</v>
      </c>
      <c r="E166" s="8" t="s">
        <v>23</v>
      </c>
      <c r="F166" s="8" t="s">
        <v>92</v>
      </c>
      <c r="G166" s="7" t="s">
        <v>215</v>
      </c>
      <c r="H166" s="9" t="s">
        <v>26</v>
      </c>
      <c r="I166" s="10">
        <v>9001.0</v>
      </c>
      <c r="J166" s="7" t="s">
        <v>216</v>
      </c>
      <c r="K166" s="6" t="str">
        <f>IF(I166=9001,VLOOKUP(J166,'ISO-reference'!$C$1:$D$67,2,FALSE),IF(I166=45001,VLOOKUP(J166,'ISO-reference'!$A$1:$B$40,2,FALSE),IF(I166=21001,VLOOKUP(J166,'ISO-reference'!$E$1:$F$75,2,FALSE),"No ISO Mapping")))</f>
        <v> Determining requirements for products &amp; services</v>
      </c>
      <c r="L166" s="7" t="s">
        <v>217</v>
      </c>
      <c r="M166" s="11"/>
      <c r="N166" s="12">
        <v>44012.0</v>
      </c>
      <c r="O166" s="12">
        <v>44033.0</v>
      </c>
      <c r="P166" s="6" t="s">
        <v>380</v>
      </c>
      <c r="Q166" s="5" t="str">
        <f t="shared" si="2"/>
        <v>Closed</v>
      </c>
      <c r="R166" s="10">
        <f t="shared" si="3"/>
        <v>378</v>
      </c>
      <c r="S166" s="10">
        <f t="shared" si="4"/>
        <v>21</v>
      </c>
      <c r="T166" s="5"/>
      <c r="U166" s="5">
        <v>11564.0</v>
      </c>
    </row>
    <row r="167" ht="15.75" customHeight="1">
      <c r="A167" s="13">
        <v>166.0</v>
      </c>
      <c r="B167" s="14" t="s">
        <v>381</v>
      </c>
      <c r="C167" s="15" t="s">
        <v>22</v>
      </c>
      <c r="D167" s="16">
        <v>43655.0</v>
      </c>
      <c r="E167" s="16" t="s">
        <v>23</v>
      </c>
      <c r="F167" s="16" t="s">
        <v>92</v>
      </c>
      <c r="G167" s="15" t="s">
        <v>215</v>
      </c>
      <c r="H167" s="9" t="s">
        <v>26</v>
      </c>
      <c r="I167" s="17">
        <v>9001.0</v>
      </c>
      <c r="J167" s="15" t="s">
        <v>216</v>
      </c>
      <c r="K167" s="14" t="str">
        <f>IF(I167=9001,VLOOKUP(J167,'ISO-reference'!$C$1:$D$67,2,FALSE),IF(I167=45001,VLOOKUP(J167,'ISO-reference'!$A$1:$B$40,2,FALSE),IF(I167=21001,VLOOKUP(J167,'ISO-reference'!$E$1:$F$75,2,FALSE),"No ISO Mapping")))</f>
        <v> Determining requirements for products &amp; services</v>
      </c>
      <c r="L167" s="15" t="s">
        <v>217</v>
      </c>
      <c r="M167" s="18"/>
      <c r="N167" s="19">
        <f t="shared" ref="N167:N169" si="10">D167+60</f>
        <v>43715</v>
      </c>
      <c r="O167" s="19">
        <v>43888.0</v>
      </c>
      <c r="P167" s="14" t="s">
        <v>382</v>
      </c>
      <c r="Q167" s="13" t="str">
        <f t="shared" si="2"/>
        <v>Closed</v>
      </c>
      <c r="R167" s="17">
        <f t="shared" si="3"/>
        <v>233</v>
      </c>
      <c r="S167" s="17">
        <f t="shared" si="4"/>
        <v>173</v>
      </c>
      <c r="T167" s="13"/>
      <c r="U167" s="13">
        <v>11567.0</v>
      </c>
    </row>
    <row r="168" ht="15.75" customHeight="1">
      <c r="A168" s="5">
        <v>167.0</v>
      </c>
      <c r="B168" s="6" t="s">
        <v>383</v>
      </c>
      <c r="C168" s="7" t="s">
        <v>22</v>
      </c>
      <c r="D168" s="8">
        <v>43655.0</v>
      </c>
      <c r="E168" s="8" t="s">
        <v>23</v>
      </c>
      <c r="F168" s="8" t="s">
        <v>92</v>
      </c>
      <c r="G168" s="7" t="s">
        <v>215</v>
      </c>
      <c r="H168" s="9" t="s">
        <v>26</v>
      </c>
      <c r="I168" s="10">
        <v>9001.0</v>
      </c>
      <c r="J168" s="7" t="s">
        <v>216</v>
      </c>
      <c r="K168" s="6" t="str">
        <f>IF(I168=9001,VLOOKUP(J168,'ISO-reference'!$C$1:$D$67,2,FALSE),IF(I168=45001,VLOOKUP(J168,'ISO-reference'!$A$1:$B$40,2,FALSE),IF(I168=21001,VLOOKUP(J168,'ISO-reference'!$E$1:$F$75,2,FALSE),"No ISO Mapping")))</f>
        <v> Determining requirements for products &amp; services</v>
      </c>
      <c r="L168" s="7" t="s">
        <v>217</v>
      </c>
      <c r="M168" s="11"/>
      <c r="N168" s="12">
        <f t="shared" si="10"/>
        <v>43715</v>
      </c>
      <c r="O168" s="12">
        <v>43888.0</v>
      </c>
      <c r="P168" s="6" t="s">
        <v>384</v>
      </c>
      <c r="Q168" s="5" t="str">
        <f t="shared" si="2"/>
        <v>Closed</v>
      </c>
      <c r="R168" s="10">
        <f t="shared" si="3"/>
        <v>233</v>
      </c>
      <c r="S168" s="10">
        <f t="shared" si="4"/>
        <v>173</v>
      </c>
      <c r="T168" s="5"/>
      <c r="U168" s="5">
        <v>11568.0</v>
      </c>
    </row>
    <row r="169" ht="15.75" customHeight="1">
      <c r="A169" s="13">
        <v>168.0</v>
      </c>
      <c r="B169" s="14" t="s">
        <v>385</v>
      </c>
      <c r="C169" s="15" t="s">
        <v>22</v>
      </c>
      <c r="D169" s="16">
        <v>43655.0</v>
      </c>
      <c r="E169" s="16" t="s">
        <v>23</v>
      </c>
      <c r="F169" s="16" t="s">
        <v>92</v>
      </c>
      <c r="G169" s="15" t="s">
        <v>215</v>
      </c>
      <c r="H169" s="9" t="s">
        <v>26</v>
      </c>
      <c r="I169" s="17">
        <v>9001.0</v>
      </c>
      <c r="J169" s="15" t="s">
        <v>216</v>
      </c>
      <c r="K169" s="14" t="str">
        <f>IF(I169=9001,VLOOKUP(J169,'ISO-reference'!$C$1:$D$67,2,FALSE),IF(I169=45001,VLOOKUP(J169,'ISO-reference'!$A$1:$B$40,2,FALSE),IF(I169=21001,VLOOKUP(J169,'ISO-reference'!$E$1:$F$75,2,FALSE),"No ISO Mapping")))</f>
        <v> Determining requirements for products &amp; services</v>
      </c>
      <c r="L169" s="15" t="s">
        <v>217</v>
      </c>
      <c r="M169" s="18"/>
      <c r="N169" s="19">
        <f t="shared" si="10"/>
        <v>43715</v>
      </c>
      <c r="O169" s="19">
        <v>43888.0</v>
      </c>
      <c r="P169" s="14" t="s">
        <v>386</v>
      </c>
      <c r="Q169" s="13" t="str">
        <f t="shared" si="2"/>
        <v>Closed</v>
      </c>
      <c r="R169" s="17">
        <f t="shared" si="3"/>
        <v>233</v>
      </c>
      <c r="S169" s="17">
        <f t="shared" si="4"/>
        <v>173</v>
      </c>
      <c r="T169" s="13"/>
      <c r="U169" s="13">
        <v>11569.0</v>
      </c>
    </row>
    <row r="170" ht="15.75" customHeight="1">
      <c r="A170" s="5">
        <v>169.0</v>
      </c>
      <c r="B170" s="6" t="s">
        <v>387</v>
      </c>
      <c r="C170" s="7" t="s">
        <v>22</v>
      </c>
      <c r="D170" s="8">
        <v>43655.0</v>
      </c>
      <c r="E170" s="8" t="s">
        <v>23</v>
      </c>
      <c r="F170" s="8" t="s">
        <v>92</v>
      </c>
      <c r="G170" s="7" t="s">
        <v>215</v>
      </c>
      <c r="H170" s="9" t="s">
        <v>26</v>
      </c>
      <c r="I170" s="10">
        <v>9001.0</v>
      </c>
      <c r="J170" s="7" t="s">
        <v>216</v>
      </c>
      <c r="K170" s="6" t="str">
        <f>IF(I170=9001,VLOOKUP(J170,'ISO-reference'!$C$1:$D$67,2,FALSE),IF(I170=45001,VLOOKUP(J170,'ISO-reference'!$A$1:$B$40,2,FALSE),IF(I170=21001,VLOOKUP(J170,'ISO-reference'!$E$1:$F$75,2,FALSE),"No ISO Mapping")))</f>
        <v> Determining requirements for products &amp; services</v>
      </c>
      <c r="L170" s="7" t="s">
        <v>217</v>
      </c>
      <c r="M170" s="11"/>
      <c r="N170" s="12">
        <v>44012.0</v>
      </c>
      <c r="O170" s="12">
        <v>44034.0</v>
      </c>
      <c r="P170" s="6" t="s">
        <v>388</v>
      </c>
      <c r="Q170" s="5" t="str">
        <f t="shared" si="2"/>
        <v>Closed</v>
      </c>
      <c r="R170" s="10">
        <f t="shared" si="3"/>
        <v>379</v>
      </c>
      <c r="S170" s="10">
        <f t="shared" si="4"/>
        <v>22</v>
      </c>
      <c r="T170" s="5"/>
      <c r="U170" s="5">
        <v>11570.0</v>
      </c>
    </row>
    <row r="171" ht="15.75" customHeight="1">
      <c r="A171" s="13">
        <v>170.0</v>
      </c>
      <c r="B171" s="14" t="s">
        <v>389</v>
      </c>
      <c r="C171" s="15" t="s">
        <v>22</v>
      </c>
      <c r="D171" s="16">
        <v>43655.0</v>
      </c>
      <c r="E171" s="16" t="s">
        <v>23</v>
      </c>
      <c r="F171" s="16" t="s">
        <v>92</v>
      </c>
      <c r="G171" s="15" t="s">
        <v>215</v>
      </c>
      <c r="H171" s="9" t="s">
        <v>26</v>
      </c>
      <c r="I171" s="17">
        <v>9001.0</v>
      </c>
      <c r="J171" s="15" t="s">
        <v>216</v>
      </c>
      <c r="K171" s="14" t="str">
        <f>IF(I171=9001,VLOOKUP(J171,'ISO-reference'!$C$1:$D$67,2,FALSE),IF(I171=45001,VLOOKUP(J171,'ISO-reference'!$A$1:$B$40,2,FALSE),IF(I171=21001,VLOOKUP(J171,'ISO-reference'!$E$1:$F$75,2,FALSE),"No ISO Mapping")))</f>
        <v> Determining requirements for products &amp; services</v>
      </c>
      <c r="L171" s="15" t="s">
        <v>217</v>
      </c>
      <c r="M171" s="18"/>
      <c r="N171" s="19">
        <v>44012.0</v>
      </c>
      <c r="O171" s="19">
        <v>44001.0</v>
      </c>
      <c r="P171" s="14" t="s">
        <v>390</v>
      </c>
      <c r="Q171" s="13" t="str">
        <f t="shared" si="2"/>
        <v>Closed</v>
      </c>
      <c r="R171" s="17">
        <f t="shared" si="3"/>
        <v>346</v>
      </c>
      <c r="S171" s="17">
        <f t="shared" si="4"/>
        <v>-11</v>
      </c>
      <c r="T171" s="13"/>
      <c r="U171" s="13">
        <v>11571.0</v>
      </c>
    </row>
    <row r="172" ht="15.75" customHeight="1">
      <c r="A172" s="5">
        <v>171.0</v>
      </c>
      <c r="B172" s="6" t="s">
        <v>391</v>
      </c>
      <c r="C172" s="7" t="s">
        <v>22</v>
      </c>
      <c r="D172" s="8">
        <v>43655.0</v>
      </c>
      <c r="E172" s="8" t="s">
        <v>23</v>
      </c>
      <c r="F172" s="8" t="s">
        <v>92</v>
      </c>
      <c r="G172" s="7" t="s">
        <v>215</v>
      </c>
      <c r="H172" s="9" t="s">
        <v>26</v>
      </c>
      <c r="I172" s="10">
        <v>9001.0</v>
      </c>
      <c r="J172" s="7" t="s">
        <v>216</v>
      </c>
      <c r="K172" s="6" t="str">
        <f>IF(I172=9001,VLOOKUP(J172,'ISO-reference'!$C$1:$D$67,2,FALSE),IF(I172=45001,VLOOKUP(J172,'ISO-reference'!$A$1:$B$40,2,FALSE),IF(I172=21001,VLOOKUP(J172,'ISO-reference'!$E$1:$F$75,2,FALSE),"No ISO Mapping")))</f>
        <v> Determining requirements for products &amp; services</v>
      </c>
      <c r="L172" s="7" t="s">
        <v>217</v>
      </c>
      <c r="M172" s="11"/>
      <c r="N172" s="12">
        <f t="shared" ref="N172:N238" si="11">D172+60</f>
        <v>43715</v>
      </c>
      <c r="O172" s="12">
        <v>43888.0</v>
      </c>
      <c r="P172" s="6" t="s">
        <v>392</v>
      </c>
      <c r="Q172" s="5" t="str">
        <f t="shared" si="2"/>
        <v>Closed</v>
      </c>
      <c r="R172" s="10">
        <f t="shared" si="3"/>
        <v>233</v>
      </c>
      <c r="S172" s="10">
        <f t="shared" si="4"/>
        <v>173</v>
      </c>
      <c r="T172" s="5"/>
      <c r="U172" s="5">
        <v>11572.0</v>
      </c>
    </row>
    <row r="173" ht="15.75" customHeight="1">
      <c r="A173" s="13">
        <v>172.0</v>
      </c>
      <c r="B173" s="14" t="s">
        <v>393</v>
      </c>
      <c r="C173" s="15" t="s">
        <v>22</v>
      </c>
      <c r="D173" s="16">
        <v>43655.0</v>
      </c>
      <c r="E173" s="16" t="s">
        <v>23</v>
      </c>
      <c r="F173" s="16" t="s">
        <v>92</v>
      </c>
      <c r="G173" s="15" t="s">
        <v>215</v>
      </c>
      <c r="H173" s="9" t="s">
        <v>26</v>
      </c>
      <c r="I173" s="17">
        <v>9001.0</v>
      </c>
      <c r="J173" s="15" t="s">
        <v>216</v>
      </c>
      <c r="K173" s="14" t="str">
        <f>IF(I173=9001,VLOOKUP(J173,'ISO-reference'!$C$1:$D$67,2,FALSE),IF(I173=45001,VLOOKUP(J173,'ISO-reference'!$A$1:$B$40,2,FALSE),IF(I173=21001,VLOOKUP(J173,'ISO-reference'!$E$1:$F$75,2,FALSE),"No ISO Mapping")))</f>
        <v> Determining requirements for products &amp; services</v>
      </c>
      <c r="L173" s="15" t="s">
        <v>217</v>
      </c>
      <c r="M173" s="18"/>
      <c r="N173" s="19">
        <f t="shared" si="11"/>
        <v>43715</v>
      </c>
      <c r="O173" s="19">
        <v>43888.0</v>
      </c>
      <c r="P173" s="14" t="s">
        <v>394</v>
      </c>
      <c r="Q173" s="13" t="str">
        <f t="shared" si="2"/>
        <v>Closed</v>
      </c>
      <c r="R173" s="17">
        <f t="shared" si="3"/>
        <v>233</v>
      </c>
      <c r="S173" s="17">
        <f t="shared" si="4"/>
        <v>173</v>
      </c>
      <c r="T173" s="13"/>
      <c r="U173" s="13">
        <v>11573.0</v>
      </c>
    </row>
    <row r="174" ht="15.75" customHeight="1">
      <c r="A174" s="5">
        <v>173.0</v>
      </c>
      <c r="B174" s="6" t="s">
        <v>395</v>
      </c>
      <c r="C174" s="7" t="s">
        <v>22</v>
      </c>
      <c r="D174" s="8">
        <v>43655.0</v>
      </c>
      <c r="E174" s="8" t="s">
        <v>23</v>
      </c>
      <c r="F174" s="8" t="s">
        <v>92</v>
      </c>
      <c r="G174" s="7" t="s">
        <v>215</v>
      </c>
      <c r="H174" s="9" t="s">
        <v>26</v>
      </c>
      <c r="I174" s="10">
        <v>9001.0</v>
      </c>
      <c r="J174" s="7" t="s">
        <v>216</v>
      </c>
      <c r="K174" s="6" t="str">
        <f>IF(I174=9001,VLOOKUP(J174,'ISO-reference'!$C$1:$D$67,2,FALSE),IF(I174=45001,VLOOKUP(J174,'ISO-reference'!$A$1:$B$40,2,FALSE),IF(I174=21001,VLOOKUP(J174,'ISO-reference'!$E$1:$F$75,2,FALSE),"No ISO Mapping")))</f>
        <v> Determining requirements for products &amp; services</v>
      </c>
      <c r="L174" s="7" t="s">
        <v>217</v>
      </c>
      <c r="M174" s="11"/>
      <c r="N174" s="12">
        <f t="shared" si="11"/>
        <v>43715</v>
      </c>
      <c r="O174" s="12">
        <v>43888.0</v>
      </c>
      <c r="P174" s="6" t="s">
        <v>396</v>
      </c>
      <c r="Q174" s="5" t="str">
        <f t="shared" si="2"/>
        <v>Closed</v>
      </c>
      <c r="R174" s="10">
        <f t="shared" si="3"/>
        <v>233</v>
      </c>
      <c r="S174" s="10">
        <f t="shared" si="4"/>
        <v>173</v>
      </c>
      <c r="T174" s="5"/>
      <c r="U174" s="5">
        <v>11574.0</v>
      </c>
    </row>
    <row r="175" ht="15.75" customHeight="1">
      <c r="A175" s="13">
        <v>174.0</v>
      </c>
      <c r="B175" s="14" t="s">
        <v>397</v>
      </c>
      <c r="C175" s="15" t="s">
        <v>22</v>
      </c>
      <c r="D175" s="16">
        <v>43655.0</v>
      </c>
      <c r="E175" s="16" t="s">
        <v>23</v>
      </c>
      <c r="F175" s="16" t="s">
        <v>92</v>
      </c>
      <c r="G175" s="15" t="s">
        <v>215</v>
      </c>
      <c r="H175" s="9" t="s">
        <v>26</v>
      </c>
      <c r="I175" s="17">
        <v>9001.0</v>
      </c>
      <c r="J175" s="15" t="s">
        <v>216</v>
      </c>
      <c r="K175" s="14" t="str">
        <f>IF(I175=9001,VLOOKUP(J175,'ISO-reference'!$C$1:$D$67,2,FALSE),IF(I175=45001,VLOOKUP(J175,'ISO-reference'!$A$1:$B$40,2,FALSE),IF(I175=21001,VLOOKUP(J175,'ISO-reference'!$E$1:$F$75,2,FALSE),"No ISO Mapping")))</f>
        <v> Determining requirements for products &amp; services</v>
      </c>
      <c r="L175" s="15" t="s">
        <v>217</v>
      </c>
      <c r="M175" s="18"/>
      <c r="N175" s="19">
        <f t="shared" si="11"/>
        <v>43715</v>
      </c>
      <c r="O175" s="19">
        <v>43888.0</v>
      </c>
      <c r="P175" s="14" t="s">
        <v>396</v>
      </c>
      <c r="Q175" s="13" t="str">
        <f t="shared" si="2"/>
        <v>Closed</v>
      </c>
      <c r="R175" s="17">
        <f t="shared" si="3"/>
        <v>233</v>
      </c>
      <c r="S175" s="17">
        <f t="shared" si="4"/>
        <v>173</v>
      </c>
      <c r="T175" s="13"/>
      <c r="U175" s="13">
        <v>11575.0</v>
      </c>
    </row>
    <row r="176" ht="15.75" customHeight="1">
      <c r="A176" s="5">
        <v>175.0</v>
      </c>
      <c r="B176" s="6" t="s">
        <v>398</v>
      </c>
      <c r="C176" s="7" t="s">
        <v>22</v>
      </c>
      <c r="D176" s="8">
        <v>43655.0</v>
      </c>
      <c r="E176" s="8" t="s">
        <v>23</v>
      </c>
      <c r="F176" s="8" t="s">
        <v>92</v>
      </c>
      <c r="G176" s="7" t="s">
        <v>215</v>
      </c>
      <c r="H176" s="9" t="s">
        <v>26</v>
      </c>
      <c r="I176" s="10">
        <v>9001.0</v>
      </c>
      <c r="J176" s="7" t="s">
        <v>216</v>
      </c>
      <c r="K176" s="6" t="str">
        <f>IF(I176=9001,VLOOKUP(J176,'ISO-reference'!$C$1:$D$67,2,FALSE),IF(I176=45001,VLOOKUP(J176,'ISO-reference'!$A$1:$B$40,2,FALSE),IF(I176=21001,VLOOKUP(J176,'ISO-reference'!$E$1:$F$75,2,FALSE),"No ISO Mapping")))</f>
        <v> Determining requirements for products &amp; services</v>
      </c>
      <c r="L176" s="7" t="s">
        <v>217</v>
      </c>
      <c r="M176" s="11"/>
      <c r="N176" s="12">
        <f t="shared" si="11"/>
        <v>43715</v>
      </c>
      <c r="O176" s="12">
        <v>43888.0</v>
      </c>
      <c r="P176" s="6" t="s">
        <v>396</v>
      </c>
      <c r="Q176" s="5" t="str">
        <f t="shared" si="2"/>
        <v>Closed</v>
      </c>
      <c r="R176" s="10">
        <f t="shared" si="3"/>
        <v>233</v>
      </c>
      <c r="S176" s="10">
        <f t="shared" si="4"/>
        <v>173</v>
      </c>
      <c r="T176" s="5"/>
      <c r="U176" s="5">
        <v>11576.0</v>
      </c>
    </row>
    <row r="177" ht="15.75" customHeight="1">
      <c r="A177" s="13">
        <v>176.0</v>
      </c>
      <c r="B177" s="14" t="s">
        <v>399</v>
      </c>
      <c r="C177" s="15" t="s">
        <v>22</v>
      </c>
      <c r="D177" s="16">
        <v>43655.0</v>
      </c>
      <c r="E177" s="16" t="s">
        <v>23</v>
      </c>
      <c r="F177" s="16" t="s">
        <v>92</v>
      </c>
      <c r="G177" s="15" t="s">
        <v>215</v>
      </c>
      <c r="H177" s="9" t="s">
        <v>26</v>
      </c>
      <c r="I177" s="17">
        <v>9001.0</v>
      </c>
      <c r="J177" s="15" t="s">
        <v>216</v>
      </c>
      <c r="K177" s="14" t="str">
        <f>IF(I177=9001,VLOOKUP(J177,'ISO-reference'!$C$1:$D$67,2,FALSE),IF(I177=45001,VLOOKUP(J177,'ISO-reference'!$A$1:$B$40,2,FALSE),IF(I177=21001,VLOOKUP(J177,'ISO-reference'!$E$1:$F$75,2,FALSE),"No ISO Mapping")))</f>
        <v> Determining requirements for products &amp; services</v>
      </c>
      <c r="L177" s="15" t="s">
        <v>217</v>
      </c>
      <c r="M177" s="18"/>
      <c r="N177" s="19">
        <f t="shared" si="11"/>
        <v>43715</v>
      </c>
      <c r="O177" s="19">
        <v>43888.0</v>
      </c>
      <c r="P177" s="14" t="s">
        <v>396</v>
      </c>
      <c r="Q177" s="13" t="str">
        <f t="shared" si="2"/>
        <v>Closed</v>
      </c>
      <c r="R177" s="17">
        <f t="shared" si="3"/>
        <v>233</v>
      </c>
      <c r="S177" s="17">
        <f t="shared" si="4"/>
        <v>173</v>
      </c>
      <c r="T177" s="13"/>
      <c r="U177" s="13">
        <v>11579.0</v>
      </c>
    </row>
    <row r="178" ht="15.75" customHeight="1">
      <c r="A178" s="5">
        <v>177.0</v>
      </c>
      <c r="B178" s="6" t="s">
        <v>400</v>
      </c>
      <c r="C178" s="7" t="s">
        <v>22</v>
      </c>
      <c r="D178" s="8">
        <v>43655.0</v>
      </c>
      <c r="E178" s="8" t="s">
        <v>23</v>
      </c>
      <c r="F178" s="8" t="s">
        <v>92</v>
      </c>
      <c r="G178" s="7" t="s">
        <v>215</v>
      </c>
      <c r="H178" s="9" t="s">
        <v>26</v>
      </c>
      <c r="I178" s="10">
        <v>9001.0</v>
      </c>
      <c r="J178" s="7" t="s">
        <v>216</v>
      </c>
      <c r="K178" s="6" t="str">
        <f>IF(I178=9001,VLOOKUP(J178,'ISO-reference'!$C$1:$D$67,2,FALSE),IF(I178=45001,VLOOKUP(J178,'ISO-reference'!$A$1:$B$40,2,FALSE),IF(I178=21001,VLOOKUP(J178,'ISO-reference'!$E$1:$F$75,2,FALSE),"No ISO Mapping")))</f>
        <v> Determining requirements for products &amp; services</v>
      </c>
      <c r="L178" s="7" t="s">
        <v>217</v>
      </c>
      <c r="M178" s="11"/>
      <c r="N178" s="12">
        <f t="shared" si="11"/>
        <v>43715</v>
      </c>
      <c r="O178" s="12">
        <v>43888.0</v>
      </c>
      <c r="P178" s="6" t="s">
        <v>396</v>
      </c>
      <c r="Q178" s="5" t="str">
        <f t="shared" si="2"/>
        <v>Closed</v>
      </c>
      <c r="R178" s="10">
        <f t="shared" si="3"/>
        <v>233</v>
      </c>
      <c r="S178" s="10">
        <f t="shared" si="4"/>
        <v>173</v>
      </c>
      <c r="T178" s="5"/>
      <c r="U178" s="5">
        <v>11580.0</v>
      </c>
    </row>
    <row r="179" ht="15.75" customHeight="1">
      <c r="A179" s="13">
        <v>178.0</v>
      </c>
      <c r="B179" s="14" t="s">
        <v>401</v>
      </c>
      <c r="C179" s="15" t="s">
        <v>22</v>
      </c>
      <c r="D179" s="16">
        <v>43655.0</v>
      </c>
      <c r="E179" s="16" t="s">
        <v>23</v>
      </c>
      <c r="F179" s="16" t="s">
        <v>92</v>
      </c>
      <c r="G179" s="15" t="s">
        <v>215</v>
      </c>
      <c r="H179" s="9" t="s">
        <v>26</v>
      </c>
      <c r="I179" s="17">
        <v>9001.0</v>
      </c>
      <c r="J179" s="15" t="s">
        <v>216</v>
      </c>
      <c r="K179" s="14" t="str">
        <f>IF(I179=9001,VLOOKUP(J179,'ISO-reference'!$C$1:$D$67,2,FALSE),IF(I179=45001,VLOOKUP(J179,'ISO-reference'!$A$1:$B$40,2,FALSE),IF(I179=21001,VLOOKUP(J179,'ISO-reference'!$E$1:$F$75,2,FALSE),"No ISO Mapping")))</f>
        <v> Determining requirements for products &amp; services</v>
      </c>
      <c r="L179" s="15" t="s">
        <v>217</v>
      </c>
      <c r="M179" s="18"/>
      <c r="N179" s="19">
        <f t="shared" si="11"/>
        <v>43715</v>
      </c>
      <c r="O179" s="19">
        <v>43888.0</v>
      </c>
      <c r="P179" s="14" t="s">
        <v>396</v>
      </c>
      <c r="Q179" s="13" t="str">
        <f t="shared" si="2"/>
        <v>Closed</v>
      </c>
      <c r="R179" s="17">
        <f t="shared" si="3"/>
        <v>233</v>
      </c>
      <c r="S179" s="17">
        <f t="shared" si="4"/>
        <v>173</v>
      </c>
      <c r="T179" s="13"/>
      <c r="U179" s="13">
        <v>11582.0</v>
      </c>
    </row>
    <row r="180" ht="15.75" customHeight="1">
      <c r="A180" s="5">
        <v>179.0</v>
      </c>
      <c r="B180" s="6" t="s">
        <v>402</v>
      </c>
      <c r="C180" s="7" t="s">
        <v>22</v>
      </c>
      <c r="D180" s="8">
        <v>43655.0</v>
      </c>
      <c r="E180" s="8" t="s">
        <v>23</v>
      </c>
      <c r="F180" s="8" t="s">
        <v>92</v>
      </c>
      <c r="G180" s="7" t="s">
        <v>215</v>
      </c>
      <c r="H180" s="9" t="s">
        <v>26</v>
      </c>
      <c r="I180" s="10">
        <v>9001.0</v>
      </c>
      <c r="J180" s="7" t="s">
        <v>216</v>
      </c>
      <c r="K180" s="6" t="str">
        <f>IF(I180=9001,VLOOKUP(J180,'ISO-reference'!$C$1:$D$67,2,FALSE),IF(I180=45001,VLOOKUP(J180,'ISO-reference'!$A$1:$B$40,2,FALSE),IF(I180=21001,VLOOKUP(J180,'ISO-reference'!$E$1:$F$75,2,FALSE),"No ISO Mapping")))</f>
        <v> Determining requirements for products &amp; services</v>
      </c>
      <c r="L180" s="7" t="s">
        <v>217</v>
      </c>
      <c r="M180" s="11"/>
      <c r="N180" s="12">
        <f t="shared" si="11"/>
        <v>43715</v>
      </c>
      <c r="O180" s="12">
        <v>43888.0</v>
      </c>
      <c r="P180" s="6" t="s">
        <v>403</v>
      </c>
      <c r="Q180" s="5" t="str">
        <f t="shared" si="2"/>
        <v>Closed</v>
      </c>
      <c r="R180" s="10">
        <f t="shared" si="3"/>
        <v>233</v>
      </c>
      <c r="S180" s="10">
        <f t="shared" si="4"/>
        <v>173</v>
      </c>
      <c r="T180" s="5"/>
      <c r="U180" s="5">
        <v>11583.0</v>
      </c>
    </row>
    <row r="181" ht="15.75" customHeight="1">
      <c r="A181" s="13">
        <v>180.0</v>
      </c>
      <c r="B181" s="14" t="s">
        <v>404</v>
      </c>
      <c r="C181" s="15" t="s">
        <v>22</v>
      </c>
      <c r="D181" s="16">
        <v>43655.0</v>
      </c>
      <c r="E181" s="16" t="s">
        <v>23</v>
      </c>
      <c r="F181" s="16" t="s">
        <v>92</v>
      </c>
      <c r="G181" s="15" t="s">
        <v>215</v>
      </c>
      <c r="H181" s="9" t="s">
        <v>26</v>
      </c>
      <c r="I181" s="17">
        <v>9001.0</v>
      </c>
      <c r="J181" s="15" t="s">
        <v>216</v>
      </c>
      <c r="K181" s="14" t="str">
        <f>IF(I181=9001,VLOOKUP(J181,'ISO-reference'!$C$1:$D$67,2,FALSE),IF(I181=45001,VLOOKUP(J181,'ISO-reference'!$A$1:$B$40,2,FALSE),IF(I181=21001,VLOOKUP(J181,'ISO-reference'!$E$1:$F$75,2,FALSE),"No ISO Mapping")))</f>
        <v> Determining requirements for products &amp; services</v>
      </c>
      <c r="L181" s="15" t="s">
        <v>217</v>
      </c>
      <c r="M181" s="18"/>
      <c r="N181" s="19">
        <f t="shared" si="11"/>
        <v>43715</v>
      </c>
      <c r="O181" s="19">
        <v>43888.0</v>
      </c>
      <c r="P181" s="14" t="s">
        <v>405</v>
      </c>
      <c r="Q181" s="13" t="str">
        <f t="shared" si="2"/>
        <v>Closed</v>
      </c>
      <c r="R181" s="17">
        <f t="shared" si="3"/>
        <v>233</v>
      </c>
      <c r="S181" s="17">
        <f t="shared" si="4"/>
        <v>173</v>
      </c>
      <c r="T181" s="13"/>
      <c r="U181" s="13">
        <v>11584.0</v>
      </c>
    </row>
    <row r="182" ht="15.75" customHeight="1">
      <c r="A182" s="5">
        <v>181.0</v>
      </c>
      <c r="B182" s="6" t="s">
        <v>406</v>
      </c>
      <c r="C182" s="7" t="s">
        <v>22</v>
      </c>
      <c r="D182" s="8">
        <v>43655.0</v>
      </c>
      <c r="E182" s="8" t="s">
        <v>23</v>
      </c>
      <c r="F182" s="8" t="s">
        <v>92</v>
      </c>
      <c r="G182" s="7" t="s">
        <v>215</v>
      </c>
      <c r="H182" s="9" t="s">
        <v>26</v>
      </c>
      <c r="I182" s="10">
        <v>9001.0</v>
      </c>
      <c r="J182" s="7" t="s">
        <v>216</v>
      </c>
      <c r="K182" s="6" t="str">
        <f>IF(I182=9001,VLOOKUP(J182,'ISO-reference'!$C$1:$D$67,2,FALSE),IF(I182=45001,VLOOKUP(J182,'ISO-reference'!$A$1:$B$40,2,FALSE),IF(I182=21001,VLOOKUP(J182,'ISO-reference'!$E$1:$F$75,2,FALSE),"No ISO Mapping")))</f>
        <v> Determining requirements for products &amp; services</v>
      </c>
      <c r="L182" s="7" t="s">
        <v>217</v>
      </c>
      <c r="M182" s="11"/>
      <c r="N182" s="12">
        <f t="shared" si="11"/>
        <v>43715</v>
      </c>
      <c r="O182" s="12">
        <v>43888.0</v>
      </c>
      <c r="P182" s="6" t="s">
        <v>407</v>
      </c>
      <c r="Q182" s="5" t="str">
        <f t="shared" si="2"/>
        <v>Closed</v>
      </c>
      <c r="R182" s="10">
        <f t="shared" si="3"/>
        <v>233</v>
      </c>
      <c r="S182" s="10">
        <f t="shared" si="4"/>
        <v>173</v>
      </c>
      <c r="T182" s="5"/>
      <c r="U182" s="5">
        <v>11585.0</v>
      </c>
    </row>
    <row r="183" ht="15.75" customHeight="1">
      <c r="A183" s="13">
        <v>182.0</v>
      </c>
      <c r="B183" s="14" t="s">
        <v>408</v>
      </c>
      <c r="C183" s="15" t="s">
        <v>22</v>
      </c>
      <c r="D183" s="16">
        <v>43655.0</v>
      </c>
      <c r="E183" s="16" t="s">
        <v>23</v>
      </c>
      <c r="F183" s="16" t="s">
        <v>92</v>
      </c>
      <c r="G183" s="15" t="s">
        <v>215</v>
      </c>
      <c r="H183" s="9" t="s">
        <v>26</v>
      </c>
      <c r="I183" s="17">
        <v>9001.0</v>
      </c>
      <c r="J183" s="15" t="s">
        <v>216</v>
      </c>
      <c r="K183" s="14" t="str">
        <f>IF(I183=9001,VLOOKUP(J183,'ISO-reference'!$C$1:$D$67,2,FALSE),IF(I183=45001,VLOOKUP(J183,'ISO-reference'!$A$1:$B$40,2,FALSE),IF(I183=21001,VLOOKUP(J183,'ISO-reference'!$E$1:$F$75,2,FALSE),"No ISO Mapping")))</f>
        <v> Determining requirements for products &amp; services</v>
      </c>
      <c r="L183" s="15" t="s">
        <v>217</v>
      </c>
      <c r="M183" s="18"/>
      <c r="N183" s="19">
        <f t="shared" si="11"/>
        <v>43715</v>
      </c>
      <c r="O183" s="19">
        <v>43888.0</v>
      </c>
      <c r="P183" s="14" t="s">
        <v>409</v>
      </c>
      <c r="Q183" s="13" t="str">
        <f t="shared" si="2"/>
        <v>Closed</v>
      </c>
      <c r="R183" s="17">
        <f t="shared" si="3"/>
        <v>233</v>
      </c>
      <c r="S183" s="17">
        <f t="shared" si="4"/>
        <v>173</v>
      </c>
      <c r="T183" s="13"/>
      <c r="U183" s="13">
        <v>11586.0</v>
      </c>
    </row>
    <row r="184" ht="15.75" customHeight="1">
      <c r="A184" s="5">
        <v>183.0</v>
      </c>
      <c r="B184" s="6" t="s">
        <v>410</v>
      </c>
      <c r="C184" s="7" t="s">
        <v>22</v>
      </c>
      <c r="D184" s="8">
        <v>43655.0</v>
      </c>
      <c r="E184" s="8" t="s">
        <v>23</v>
      </c>
      <c r="F184" s="8" t="s">
        <v>92</v>
      </c>
      <c r="G184" s="7" t="s">
        <v>215</v>
      </c>
      <c r="H184" s="9" t="s">
        <v>26</v>
      </c>
      <c r="I184" s="10">
        <v>9001.0</v>
      </c>
      <c r="J184" s="7" t="s">
        <v>216</v>
      </c>
      <c r="K184" s="6" t="str">
        <f>IF(I184=9001,VLOOKUP(J184,'ISO-reference'!$C$1:$D$67,2,FALSE),IF(I184=45001,VLOOKUP(J184,'ISO-reference'!$A$1:$B$40,2,FALSE),IF(I184=21001,VLOOKUP(J184,'ISO-reference'!$E$1:$F$75,2,FALSE),"No ISO Mapping")))</f>
        <v> Determining requirements for products &amp; services</v>
      </c>
      <c r="L184" s="7" t="s">
        <v>217</v>
      </c>
      <c r="M184" s="11"/>
      <c r="N184" s="12">
        <f t="shared" si="11"/>
        <v>43715</v>
      </c>
      <c r="O184" s="12">
        <v>43888.0</v>
      </c>
      <c r="P184" s="6" t="s">
        <v>411</v>
      </c>
      <c r="Q184" s="5" t="str">
        <f t="shared" si="2"/>
        <v>Closed</v>
      </c>
      <c r="R184" s="10">
        <f t="shared" si="3"/>
        <v>233</v>
      </c>
      <c r="S184" s="10">
        <f t="shared" si="4"/>
        <v>173</v>
      </c>
      <c r="T184" s="5"/>
      <c r="U184" s="5">
        <v>11587.0</v>
      </c>
    </row>
    <row r="185" ht="15.75" customHeight="1">
      <c r="A185" s="13">
        <v>184.0</v>
      </c>
      <c r="B185" s="14" t="s">
        <v>412</v>
      </c>
      <c r="C185" s="15" t="s">
        <v>22</v>
      </c>
      <c r="D185" s="16">
        <v>43655.0</v>
      </c>
      <c r="E185" s="16" t="s">
        <v>23</v>
      </c>
      <c r="F185" s="16" t="s">
        <v>92</v>
      </c>
      <c r="G185" s="15" t="s">
        <v>215</v>
      </c>
      <c r="H185" s="9" t="s">
        <v>26</v>
      </c>
      <c r="I185" s="17">
        <v>9001.0</v>
      </c>
      <c r="J185" s="15" t="s">
        <v>216</v>
      </c>
      <c r="K185" s="14" t="str">
        <f>IF(I185=9001,VLOOKUP(J185,'ISO-reference'!$C$1:$D$67,2,FALSE),IF(I185=45001,VLOOKUP(J185,'ISO-reference'!$A$1:$B$40,2,FALSE),IF(I185=21001,VLOOKUP(J185,'ISO-reference'!$E$1:$F$75,2,FALSE),"No ISO Mapping")))</f>
        <v> Determining requirements for products &amp; services</v>
      </c>
      <c r="L185" s="15" t="s">
        <v>217</v>
      </c>
      <c r="M185" s="18"/>
      <c r="N185" s="19">
        <f t="shared" si="11"/>
        <v>43715</v>
      </c>
      <c r="O185" s="19">
        <v>43965.0</v>
      </c>
      <c r="P185" s="14" t="s">
        <v>413</v>
      </c>
      <c r="Q185" s="13" t="str">
        <f t="shared" si="2"/>
        <v>Closed</v>
      </c>
      <c r="R185" s="17">
        <f t="shared" si="3"/>
        <v>310</v>
      </c>
      <c r="S185" s="17">
        <f t="shared" si="4"/>
        <v>250</v>
      </c>
      <c r="T185" s="13"/>
      <c r="U185" s="13">
        <v>11588.0</v>
      </c>
    </row>
    <row r="186" ht="15.75" customHeight="1">
      <c r="A186" s="5">
        <v>185.0</v>
      </c>
      <c r="B186" s="6" t="s">
        <v>414</v>
      </c>
      <c r="C186" s="7" t="s">
        <v>22</v>
      </c>
      <c r="D186" s="8">
        <v>43655.0</v>
      </c>
      <c r="E186" s="8" t="s">
        <v>23</v>
      </c>
      <c r="F186" s="8" t="s">
        <v>92</v>
      </c>
      <c r="G186" s="7" t="s">
        <v>215</v>
      </c>
      <c r="H186" s="9" t="s">
        <v>26</v>
      </c>
      <c r="I186" s="10">
        <v>9001.0</v>
      </c>
      <c r="J186" s="7" t="s">
        <v>216</v>
      </c>
      <c r="K186" s="6" t="str">
        <f>IF(I186=9001,VLOOKUP(J186,'ISO-reference'!$C$1:$D$67,2,FALSE),IF(I186=45001,VLOOKUP(J186,'ISO-reference'!$A$1:$B$40,2,FALSE),IF(I186=21001,VLOOKUP(J186,'ISO-reference'!$E$1:$F$75,2,FALSE),"No ISO Mapping")))</f>
        <v> Determining requirements for products &amp; services</v>
      </c>
      <c r="L186" s="7" t="s">
        <v>217</v>
      </c>
      <c r="M186" s="11"/>
      <c r="N186" s="12">
        <f t="shared" si="11"/>
        <v>43715</v>
      </c>
      <c r="O186" s="12">
        <v>43888.0</v>
      </c>
      <c r="P186" s="6" t="s">
        <v>415</v>
      </c>
      <c r="Q186" s="5" t="str">
        <f t="shared" si="2"/>
        <v>Closed</v>
      </c>
      <c r="R186" s="10">
        <f t="shared" si="3"/>
        <v>233</v>
      </c>
      <c r="S186" s="10">
        <f t="shared" si="4"/>
        <v>173</v>
      </c>
      <c r="T186" s="5"/>
      <c r="U186" s="5">
        <v>11590.0</v>
      </c>
    </row>
    <row r="187" ht="15.75" customHeight="1">
      <c r="A187" s="13">
        <v>186.0</v>
      </c>
      <c r="B187" s="14" t="s">
        <v>416</v>
      </c>
      <c r="C187" s="15" t="s">
        <v>22</v>
      </c>
      <c r="D187" s="16">
        <v>43655.0</v>
      </c>
      <c r="E187" s="16" t="s">
        <v>23</v>
      </c>
      <c r="F187" s="16" t="s">
        <v>92</v>
      </c>
      <c r="G187" s="15" t="s">
        <v>215</v>
      </c>
      <c r="H187" s="9" t="s">
        <v>26</v>
      </c>
      <c r="I187" s="17">
        <v>9001.0</v>
      </c>
      <c r="J187" s="15" t="s">
        <v>216</v>
      </c>
      <c r="K187" s="14" t="str">
        <f>IF(I187=9001,VLOOKUP(J187,'ISO-reference'!$C$1:$D$67,2,FALSE),IF(I187=45001,VLOOKUP(J187,'ISO-reference'!$A$1:$B$40,2,FALSE),IF(I187=21001,VLOOKUP(J187,'ISO-reference'!$E$1:$F$75,2,FALSE),"No ISO Mapping")))</f>
        <v> Determining requirements for products &amp; services</v>
      </c>
      <c r="L187" s="15" t="s">
        <v>217</v>
      </c>
      <c r="M187" s="18"/>
      <c r="N187" s="19">
        <f t="shared" si="11"/>
        <v>43715</v>
      </c>
      <c r="O187" s="19">
        <v>43888.0</v>
      </c>
      <c r="P187" s="14" t="s">
        <v>417</v>
      </c>
      <c r="Q187" s="13" t="str">
        <f t="shared" si="2"/>
        <v>Closed</v>
      </c>
      <c r="R187" s="17">
        <f t="shared" si="3"/>
        <v>233</v>
      </c>
      <c r="S187" s="17">
        <f t="shared" si="4"/>
        <v>173</v>
      </c>
      <c r="T187" s="13"/>
      <c r="U187" s="13">
        <v>11591.0</v>
      </c>
    </row>
    <row r="188" ht="15.75" customHeight="1">
      <c r="A188" s="5">
        <v>187.0</v>
      </c>
      <c r="B188" s="6" t="s">
        <v>418</v>
      </c>
      <c r="C188" s="7" t="s">
        <v>22</v>
      </c>
      <c r="D188" s="8">
        <v>43655.0</v>
      </c>
      <c r="E188" s="8" t="s">
        <v>23</v>
      </c>
      <c r="F188" s="8" t="s">
        <v>92</v>
      </c>
      <c r="G188" s="7" t="s">
        <v>215</v>
      </c>
      <c r="H188" s="9" t="s">
        <v>26</v>
      </c>
      <c r="I188" s="10">
        <v>9001.0</v>
      </c>
      <c r="J188" s="7" t="s">
        <v>216</v>
      </c>
      <c r="K188" s="6" t="str">
        <f>IF(I188=9001,VLOOKUP(J188,'ISO-reference'!$C$1:$D$67,2,FALSE),IF(I188=45001,VLOOKUP(J188,'ISO-reference'!$A$1:$B$40,2,FALSE),IF(I188=21001,VLOOKUP(J188,'ISO-reference'!$E$1:$F$75,2,FALSE),"No ISO Mapping")))</f>
        <v> Determining requirements for products &amp; services</v>
      </c>
      <c r="L188" s="7" t="s">
        <v>217</v>
      </c>
      <c r="M188" s="11"/>
      <c r="N188" s="12">
        <f t="shared" si="11"/>
        <v>43715</v>
      </c>
      <c r="O188" s="12">
        <v>43888.0</v>
      </c>
      <c r="P188" s="6" t="s">
        <v>419</v>
      </c>
      <c r="Q188" s="5" t="str">
        <f t="shared" si="2"/>
        <v>Closed</v>
      </c>
      <c r="R188" s="10">
        <f t="shared" si="3"/>
        <v>233</v>
      </c>
      <c r="S188" s="10">
        <f t="shared" si="4"/>
        <v>173</v>
      </c>
      <c r="T188" s="5"/>
      <c r="U188" s="5">
        <v>11592.0</v>
      </c>
    </row>
    <row r="189" ht="15.75" customHeight="1">
      <c r="A189" s="13">
        <v>188.0</v>
      </c>
      <c r="B189" s="14" t="s">
        <v>420</v>
      </c>
      <c r="C189" s="15" t="s">
        <v>22</v>
      </c>
      <c r="D189" s="16">
        <v>43655.0</v>
      </c>
      <c r="E189" s="16" t="s">
        <v>23</v>
      </c>
      <c r="F189" s="16" t="s">
        <v>92</v>
      </c>
      <c r="G189" s="15" t="s">
        <v>215</v>
      </c>
      <c r="H189" s="9" t="s">
        <v>26</v>
      </c>
      <c r="I189" s="17">
        <v>9001.0</v>
      </c>
      <c r="J189" s="15" t="s">
        <v>216</v>
      </c>
      <c r="K189" s="14" t="str">
        <f>IF(I189=9001,VLOOKUP(J189,'ISO-reference'!$C$1:$D$67,2,FALSE),IF(I189=45001,VLOOKUP(J189,'ISO-reference'!$A$1:$B$40,2,FALSE),IF(I189=21001,VLOOKUP(J189,'ISO-reference'!$E$1:$F$75,2,FALSE),"No ISO Mapping")))</f>
        <v> Determining requirements for products &amp; services</v>
      </c>
      <c r="L189" s="15" t="s">
        <v>217</v>
      </c>
      <c r="M189" s="18"/>
      <c r="N189" s="19">
        <f t="shared" si="11"/>
        <v>43715</v>
      </c>
      <c r="O189" s="19">
        <v>43888.0</v>
      </c>
      <c r="P189" s="14" t="s">
        <v>421</v>
      </c>
      <c r="Q189" s="13" t="str">
        <f t="shared" si="2"/>
        <v>Closed</v>
      </c>
      <c r="R189" s="17">
        <f t="shared" si="3"/>
        <v>233</v>
      </c>
      <c r="S189" s="17">
        <f t="shared" si="4"/>
        <v>173</v>
      </c>
      <c r="T189" s="13"/>
      <c r="U189" s="13">
        <v>11594.0</v>
      </c>
    </row>
    <row r="190" ht="15.75" customHeight="1">
      <c r="A190" s="5">
        <v>189.0</v>
      </c>
      <c r="B190" s="6" t="s">
        <v>422</v>
      </c>
      <c r="C190" s="7" t="s">
        <v>22</v>
      </c>
      <c r="D190" s="8">
        <v>43655.0</v>
      </c>
      <c r="E190" s="8" t="s">
        <v>23</v>
      </c>
      <c r="F190" s="8" t="s">
        <v>92</v>
      </c>
      <c r="G190" s="7" t="s">
        <v>215</v>
      </c>
      <c r="H190" s="9" t="s">
        <v>26</v>
      </c>
      <c r="I190" s="10">
        <v>9001.0</v>
      </c>
      <c r="J190" s="7" t="s">
        <v>216</v>
      </c>
      <c r="K190" s="6" t="str">
        <f>IF(I190=9001,VLOOKUP(J190,'ISO-reference'!$C$1:$D$67,2,FALSE),IF(I190=45001,VLOOKUP(J190,'ISO-reference'!$A$1:$B$40,2,FALSE),IF(I190=21001,VLOOKUP(J190,'ISO-reference'!$E$1:$F$75,2,FALSE),"No ISO Mapping")))</f>
        <v> Determining requirements for products &amp; services</v>
      </c>
      <c r="L190" s="7" t="s">
        <v>217</v>
      </c>
      <c r="M190" s="11"/>
      <c r="N190" s="12">
        <f t="shared" si="11"/>
        <v>43715</v>
      </c>
      <c r="O190" s="12">
        <v>43888.0</v>
      </c>
      <c r="P190" s="6" t="s">
        <v>419</v>
      </c>
      <c r="Q190" s="5" t="str">
        <f t="shared" si="2"/>
        <v>Closed</v>
      </c>
      <c r="R190" s="10">
        <f t="shared" si="3"/>
        <v>233</v>
      </c>
      <c r="S190" s="10">
        <f t="shared" si="4"/>
        <v>173</v>
      </c>
      <c r="T190" s="5"/>
      <c r="U190" s="5">
        <v>11595.0</v>
      </c>
    </row>
    <row r="191" ht="15.75" customHeight="1">
      <c r="A191" s="13">
        <v>190.0</v>
      </c>
      <c r="B191" s="14" t="s">
        <v>423</v>
      </c>
      <c r="C191" s="15" t="s">
        <v>22</v>
      </c>
      <c r="D191" s="16">
        <v>43655.0</v>
      </c>
      <c r="E191" s="16" t="s">
        <v>23</v>
      </c>
      <c r="F191" s="16" t="s">
        <v>92</v>
      </c>
      <c r="G191" s="15" t="s">
        <v>215</v>
      </c>
      <c r="H191" s="9" t="s">
        <v>26</v>
      </c>
      <c r="I191" s="17">
        <v>9001.0</v>
      </c>
      <c r="J191" s="15" t="s">
        <v>216</v>
      </c>
      <c r="K191" s="14" t="str">
        <f>IF(I191=9001,VLOOKUP(J191,'ISO-reference'!$C$1:$D$67,2,FALSE),IF(I191=45001,VLOOKUP(J191,'ISO-reference'!$A$1:$B$40,2,FALSE),IF(I191=21001,VLOOKUP(J191,'ISO-reference'!$E$1:$F$75,2,FALSE),"No ISO Mapping")))</f>
        <v> Determining requirements for products &amp; services</v>
      </c>
      <c r="L191" s="15" t="s">
        <v>217</v>
      </c>
      <c r="M191" s="18"/>
      <c r="N191" s="19">
        <f t="shared" si="11"/>
        <v>43715</v>
      </c>
      <c r="O191" s="19">
        <v>43888.0</v>
      </c>
      <c r="P191" s="14" t="s">
        <v>419</v>
      </c>
      <c r="Q191" s="13" t="str">
        <f t="shared" si="2"/>
        <v>Closed</v>
      </c>
      <c r="R191" s="17">
        <f t="shared" si="3"/>
        <v>233</v>
      </c>
      <c r="S191" s="17">
        <f t="shared" si="4"/>
        <v>173</v>
      </c>
      <c r="T191" s="13"/>
      <c r="U191" s="13">
        <v>11596.0</v>
      </c>
    </row>
    <row r="192" ht="15.75" customHeight="1">
      <c r="A192" s="5">
        <v>191.0</v>
      </c>
      <c r="B192" s="6" t="s">
        <v>424</v>
      </c>
      <c r="C192" s="7" t="s">
        <v>22</v>
      </c>
      <c r="D192" s="8">
        <v>43655.0</v>
      </c>
      <c r="E192" s="8" t="s">
        <v>23</v>
      </c>
      <c r="F192" s="8" t="s">
        <v>92</v>
      </c>
      <c r="G192" s="7" t="s">
        <v>215</v>
      </c>
      <c r="H192" s="9" t="s">
        <v>26</v>
      </c>
      <c r="I192" s="10">
        <v>9001.0</v>
      </c>
      <c r="J192" s="7" t="s">
        <v>216</v>
      </c>
      <c r="K192" s="6" t="str">
        <f>IF(I192=9001,VLOOKUP(J192,'ISO-reference'!$C$1:$D$67,2,FALSE),IF(I192=45001,VLOOKUP(J192,'ISO-reference'!$A$1:$B$40,2,FALSE),IF(I192=21001,VLOOKUP(J192,'ISO-reference'!$E$1:$F$75,2,FALSE),"No ISO Mapping")))</f>
        <v> Determining requirements for products &amp; services</v>
      </c>
      <c r="L192" s="7" t="s">
        <v>217</v>
      </c>
      <c r="M192" s="11"/>
      <c r="N192" s="12">
        <f t="shared" si="11"/>
        <v>43715</v>
      </c>
      <c r="O192" s="12">
        <v>43888.0</v>
      </c>
      <c r="P192" s="6" t="s">
        <v>419</v>
      </c>
      <c r="Q192" s="5" t="str">
        <f t="shared" si="2"/>
        <v>Closed</v>
      </c>
      <c r="R192" s="10">
        <f t="shared" si="3"/>
        <v>233</v>
      </c>
      <c r="S192" s="10">
        <f t="shared" si="4"/>
        <v>173</v>
      </c>
      <c r="T192" s="5"/>
      <c r="U192" s="5">
        <v>11597.0</v>
      </c>
    </row>
    <row r="193" ht="15.75" customHeight="1">
      <c r="A193" s="13">
        <v>192.0</v>
      </c>
      <c r="B193" s="14" t="s">
        <v>425</v>
      </c>
      <c r="C193" s="15" t="s">
        <v>22</v>
      </c>
      <c r="D193" s="16">
        <v>43655.0</v>
      </c>
      <c r="E193" s="16" t="s">
        <v>23</v>
      </c>
      <c r="F193" s="16" t="s">
        <v>92</v>
      </c>
      <c r="G193" s="15" t="s">
        <v>215</v>
      </c>
      <c r="H193" s="9" t="s">
        <v>26</v>
      </c>
      <c r="I193" s="17">
        <v>9001.0</v>
      </c>
      <c r="J193" s="15" t="s">
        <v>216</v>
      </c>
      <c r="K193" s="14" t="str">
        <f>IF(I193=9001,VLOOKUP(J193,'ISO-reference'!$C$1:$D$67,2,FALSE),IF(I193=45001,VLOOKUP(J193,'ISO-reference'!$A$1:$B$40,2,FALSE),IF(I193=21001,VLOOKUP(J193,'ISO-reference'!$E$1:$F$75,2,FALSE),"No ISO Mapping")))</f>
        <v> Determining requirements for products &amp; services</v>
      </c>
      <c r="L193" s="15" t="s">
        <v>217</v>
      </c>
      <c r="M193" s="18"/>
      <c r="N193" s="19">
        <f t="shared" si="11"/>
        <v>43715</v>
      </c>
      <c r="O193" s="19">
        <v>43888.0</v>
      </c>
      <c r="P193" s="14" t="s">
        <v>419</v>
      </c>
      <c r="Q193" s="13" t="str">
        <f t="shared" si="2"/>
        <v>Closed</v>
      </c>
      <c r="R193" s="17">
        <f t="shared" si="3"/>
        <v>233</v>
      </c>
      <c r="S193" s="17">
        <f t="shared" si="4"/>
        <v>173</v>
      </c>
      <c r="T193" s="13"/>
      <c r="U193" s="13">
        <v>11599.0</v>
      </c>
    </row>
    <row r="194" ht="15.75" customHeight="1">
      <c r="A194" s="5">
        <v>193.0</v>
      </c>
      <c r="B194" s="6" t="s">
        <v>426</v>
      </c>
      <c r="C194" s="7" t="s">
        <v>22</v>
      </c>
      <c r="D194" s="8">
        <v>43655.0</v>
      </c>
      <c r="E194" s="8" t="s">
        <v>23</v>
      </c>
      <c r="F194" s="8" t="s">
        <v>92</v>
      </c>
      <c r="G194" s="7" t="s">
        <v>215</v>
      </c>
      <c r="H194" s="9" t="s">
        <v>26</v>
      </c>
      <c r="I194" s="10">
        <v>9001.0</v>
      </c>
      <c r="J194" s="7" t="s">
        <v>102</v>
      </c>
      <c r="K194" s="6" t="str">
        <f>IF(I194=9001,VLOOKUP(J194,'ISO-reference'!$C$1:$D$67,2,FALSE),IF(I194=45001,VLOOKUP(J194,'ISO-reference'!$A$1:$B$40,2,FALSE),IF(I194=21001,VLOOKUP(J194,'ISO-reference'!$E$1:$F$75,2,FALSE),"No ISO Mapping")))</f>
        <v> Infrastructure</v>
      </c>
      <c r="L194" s="7" t="s">
        <v>217</v>
      </c>
      <c r="M194" s="11"/>
      <c r="N194" s="12">
        <f t="shared" si="11"/>
        <v>43715</v>
      </c>
      <c r="O194" s="12">
        <v>43888.0</v>
      </c>
      <c r="P194" s="6" t="s">
        <v>409</v>
      </c>
      <c r="Q194" s="5" t="str">
        <f t="shared" si="2"/>
        <v>Closed</v>
      </c>
      <c r="R194" s="10">
        <f t="shared" si="3"/>
        <v>233</v>
      </c>
      <c r="S194" s="10">
        <f t="shared" si="4"/>
        <v>173</v>
      </c>
      <c r="T194" s="5"/>
      <c r="U194" s="5">
        <v>11600.0</v>
      </c>
    </row>
    <row r="195" ht="15.75" customHeight="1">
      <c r="A195" s="13">
        <v>194.0</v>
      </c>
      <c r="B195" s="14" t="s">
        <v>427</v>
      </c>
      <c r="C195" s="15" t="s">
        <v>22</v>
      </c>
      <c r="D195" s="16">
        <v>43655.0</v>
      </c>
      <c r="E195" s="16" t="s">
        <v>23</v>
      </c>
      <c r="F195" s="16" t="s">
        <v>92</v>
      </c>
      <c r="G195" s="15" t="s">
        <v>215</v>
      </c>
      <c r="H195" s="9" t="s">
        <v>26</v>
      </c>
      <c r="I195" s="17">
        <v>9001.0</v>
      </c>
      <c r="J195" s="15" t="s">
        <v>102</v>
      </c>
      <c r="K195" s="14" t="str">
        <f>IF(I195=9001,VLOOKUP(J195,'ISO-reference'!$C$1:$D$67,2,FALSE),IF(I195=45001,VLOOKUP(J195,'ISO-reference'!$A$1:$B$40,2,FALSE),IF(I195=21001,VLOOKUP(J195,'ISO-reference'!$E$1:$F$75,2,FALSE),"No ISO Mapping")))</f>
        <v> Infrastructure</v>
      </c>
      <c r="L195" s="15" t="s">
        <v>217</v>
      </c>
      <c r="M195" s="18"/>
      <c r="N195" s="19">
        <f t="shared" si="11"/>
        <v>43715</v>
      </c>
      <c r="O195" s="19">
        <v>43888.0</v>
      </c>
      <c r="P195" s="14" t="s">
        <v>428</v>
      </c>
      <c r="Q195" s="13" t="str">
        <f t="shared" si="2"/>
        <v>Closed</v>
      </c>
      <c r="R195" s="17">
        <f t="shared" si="3"/>
        <v>233</v>
      </c>
      <c r="S195" s="17">
        <f t="shared" si="4"/>
        <v>173</v>
      </c>
      <c r="T195" s="13"/>
      <c r="U195" s="13">
        <v>11601.0</v>
      </c>
    </row>
    <row r="196" ht="15.75" customHeight="1">
      <c r="A196" s="5">
        <v>195.0</v>
      </c>
      <c r="B196" s="6" t="s">
        <v>429</v>
      </c>
      <c r="C196" s="7" t="s">
        <v>22</v>
      </c>
      <c r="D196" s="8">
        <v>43655.0</v>
      </c>
      <c r="E196" s="8" t="s">
        <v>23</v>
      </c>
      <c r="F196" s="8" t="s">
        <v>92</v>
      </c>
      <c r="G196" s="7" t="s">
        <v>215</v>
      </c>
      <c r="H196" s="9" t="s">
        <v>26</v>
      </c>
      <c r="I196" s="10">
        <v>9001.0</v>
      </c>
      <c r="J196" s="7" t="s">
        <v>102</v>
      </c>
      <c r="K196" s="6" t="str">
        <f>IF(I196=9001,VLOOKUP(J196,'ISO-reference'!$C$1:$D$67,2,FALSE),IF(I196=45001,VLOOKUP(J196,'ISO-reference'!$A$1:$B$40,2,FALSE),IF(I196=21001,VLOOKUP(J196,'ISO-reference'!$E$1:$F$75,2,FALSE),"No ISO Mapping")))</f>
        <v> Infrastructure</v>
      </c>
      <c r="L196" s="7" t="s">
        <v>217</v>
      </c>
      <c r="M196" s="11"/>
      <c r="N196" s="12">
        <f t="shared" si="11"/>
        <v>43715</v>
      </c>
      <c r="O196" s="12">
        <v>43888.0</v>
      </c>
      <c r="P196" s="6" t="s">
        <v>409</v>
      </c>
      <c r="Q196" s="5" t="str">
        <f t="shared" si="2"/>
        <v>Closed</v>
      </c>
      <c r="R196" s="10">
        <f t="shared" si="3"/>
        <v>233</v>
      </c>
      <c r="S196" s="10">
        <f t="shared" si="4"/>
        <v>173</v>
      </c>
      <c r="T196" s="5"/>
      <c r="U196" s="5">
        <v>11602.0</v>
      </c>
    </row>
    <row r="197" ht="15.75" customHeight="1">
      <c r="A197" s="13">
        <v>196.0</v>
      </c>
      <c r="B197" s="14" t="s">
        <v>430</v>
      </c>
      <c r="C197" s="15" t="s">
        <v>22</v>
      </c>
      <c r="D197" s="16">
        <v>43655.0</v>
      </c>
      <c r="E197" s="16" t="s">
        <v>23</v>
      </c>
      <c r="F197" s="16" t="s">
        <v>92</v>
      </c>
      <c r="G197" s="15" t="s">
        <v>215</v>
      </c>
      <c r="H197" s="9" t="s">
        <v>26</v>
      </c>
      <c r="I197" s="17">
        <v>45001.0</v>
      </c>
      <c r="J197" s="15">
        <v>7.1</v>
      </c>
      <c r="K197" s="14" t="str">
        <f>IF(I197=9001,VLOOKUP(J197,'ISO-reference'!$C$1:$D$67,2,FALSE),IF(I197=45001,VLOOKUP(J197,'ISO-reference'!$A$1:$B$40,2,FALSE),IF(I197=21001,VLOOKUP(J197,'ISO-reference'!$E$1:$F$75,2,FALSE),"No ISO Mapping")))</f>
        <v> Resources</v>
      </c>
      <c r="L197" s="15" t="s">
        <v>217</v>
      </c>
      <c r="M197" s="18"/>
      <c r="N197" s="19">
        <f t="shared" si="11"/>
        <v>43715</v>
      </c>
      <c r="O197" s="19">
        <v>43888.0</v>
      </c>
      <c r="P197" s="14" t="s">
        <v>431</v>
      </c>
      <c r="Q197" s="13" t="str">
        <f t="shared" si="2"/>
        <v>Closed</v>
      </c>
      <c r="R197" s="17">
        <f t="shared" si="3"/>
        <v>233</v>
      </c>
      <c r="S197" s="17">
        <f t="shared" si="4"/>
        <v>173</v>
      </c>
      <c r="T197" s="13"/>
      <c r="U197" s="13">
        <v>11603.0</v>
      </c>
    </row>
    <row r="198" ht="15.75" customHeight="1">
      <c r="A198" s="5">
        <v>197.0</v>
      </c>
      <c r="B198" s="6" t="s">
        <v>432</v>
      </c>
      <c r="C198" s="7" t="s">
        <v>22</v>
      </c>
      <c r="D198" s="8">
        <v>43655.0</v>
      </c>
      <c r="E198" s="8" t="s">
        <v>23</v>
      </c>
      <c r="F198" s="8" t="s">
        <v>92</v>
      </c>
      <c r="G198" s="7" t="s">
        <v>215</v>
      </c>
      <c r="H198" s="9" t="s">
        <v>26</v>
      </c>
      <c r="I198" s="10">
        <v>45001.0</v>
      </c>
      <c r="J198" s="7">
        <v>7.1</v>
      </c>
      <c r="K198" s="6" t="str">
        <f>IF(I198=9001,VLOOKUP(J198,'ISO-reference'!$C$1:$D$67,2,FALSE),IF(I198=45001,VLOOKUP(J198,'ISO-reference'!$A$1:$B$40,2,FALSE),IF(I198=21001,VLOOKUP(J198,'ISO-reference'!$E$1:$F$75,2,FALSE),"No ISO Mapping")))</f>
        <v> Resources</v>
      </c>
      <c r="L198" s="7" t="s">
        <v>217</v>
      </c>
      <c r="M198" s="11"/>
      <c r="N198" s="12">
        <f t="shared" si="11"/>
        <v>43715</v>
      </c>
      <c r="O198" s="12">
        <v>43888.0</v>
      </c>
      <c r="P198" s="6" t="s">
        <v>413</v>
      </c>
      <c r="Q198" s="5" t="str">
        <f t="shared" si="2"/>
        <v>Closed</v>
      </c>
      <c r="R198" s="10">
        <f t="shared" si="3"/>
        <v>233</v>
      </c>
      <c r="S198" s="10">
        <f t="shared" si="4"/>
        <v>173</v>
      </c>
      <c r="T198" s="5"/>
      <c r="U198" s="5">
        <v>11605.0</v>
      </c>
    </row>
    <row r="199" ht="15.75" customHeight="1">
      <c r="A199" s="13">
        <v>198.0</v>
      </c>
      <c r="B199" s="14" t="s">
        <v>433</v>
      </c>
      <c r="C199" s="15" t="s">
        <v>22</v>
      </c>
      <c r="D199" s="16">
        <v>43655.0</v>
      </c>
      <c r="E199" s="16" t="s">
        <v>23</v>
      </c>
      <c r="F199" s="16" t="s">
        <v>92</v>
      </c>
      <c r="G199" s="15" t="s">
        <v>215</v>
      </c>
      <c r="H199" s="9" t="s">
        <v>26</v>
      </c>
      <c r="I199" s="17">
        <v>9001.0</v>
      </c>
      <c r="J199" s="15" t="s">
        <v>102</v>
      </c>
      <c r="K199" s="14" t="str">
        <f>IF(I199=9001,VLOOKUP(J199,'ISO-reference'!$C$1:$D$67,2,FALSE),IF(I199=45001,VLOOKUP(J199,'ISO-reference'!$A$1:$B$40,2,FALSE),IF(I199=21001,VLOOKUP(J199,'ISO-reference'!$E$1:$F$75,2,FALSE),"No ISO Mapping")))</f>
        <v> Infrastructure</v>
      </c>
      <c r="L199" s="15" t="s">
        <v>217</v>
      </c>
      <c r="M199" s="18"/>
      <c r="N199" s="19">
        <f t="shared" si="11"/>
        <v>43715</v>
      </c>
      <c r="O199" s="19">
        <v>43888.0</v>
      </c>
      <c r="P199" s="14" t="s">
        <v>434</v>
      </c>
      <c r="Q199" s="13" t="str">
        <f t="shared" si="2"/>
        <v>Closed</v>
      </c>
      <c r="R199" s="17">
        <f t="shared" si="3"/>
        <v>233</v>
      </c>
      <c r="S199" s="17">
        <f t="shared" si="4"/>
        <v>173</v>
      </c>
      <c r="T199" s="13"/>
      <c r="U199" s="13">
        <v>11606.0</v>
      </c>
    </row>
    <row r="200" ht="15.75" customHeight="1">
      <c r="A200" s="5">
        <v>199.0</v>
      </c>
      <c r="B200" s="6" t="s">
        <v>435</v>
      </c>
      <c r="C200" s="7" t="s">
        <v>22</v>
      </c>
      <c r="D200" s="8">
        <v>43656.0</v>
      </c>
      <c r="E200" s="8" t="s">
        <v>23</v>
      </c>
      <c r="F200" s="8" t="s">
        <v>92</v>
      </c>
      <c r="G200" s="7" t="s">
        <v>215</v>
      </c>
      <c r="H200" s="9" t="s">
        <v>26</v>
      </c>
      <c r="I200" s="10">
        <v>45001.0</v>
      </c>
      <c r="J200" s="7">
        <v>7.3</v>
      </c>
      <c r="K200" s="6" t="str">
        <f>IF(I200=9001,VLOOKUP(J200,'ISO-reference'!$C$1:$D$67,2,FALSE),IF(I200=45001,VLOOKUP(J200,'ISO-reference'!$A$1:$B$40,2,FALSE),IF(I200=21001,VLOOKUP(J200,'ISO-reference'!$E$1:$F$75,2,FALSE),"No ISO Mapping")))</f>
        <v> Awareness</v>
      </c>
      <c r="L200" s="7" t="s">
        <v>35</v>
      </c>
      <c r="M200" s="11"/>
      <c r="N200" s="12">
        <f t="shared" si="11"/>
        <v>43716</v>
      </c>
      <c r="O200" s="12">
        <v>43888.0</v>
      </c>
      <c r="P200" s="6" t="s">
        <v>324</v>
      </c>
      <c r="Q200" s="5" t="str">
        <f t="shared" si="2"/>
        <v>Closed</v>
      </c>
      <c r="R200" s="10">
        <f t="shared" si="3"/>
        <v>232</v>
      </c>
      <c r="S200" s="10">
        <f t="shared" si="4"/>
        <v>172</v>
      </c>
      <c r="T200" s="5"/>
      <c r="U200" s="5">
        <v>11607.0</v>
      </c>
    </row>
    <row r="201" ht="15.75" customHeight="1">
      <c r="A201" s="13">
        <v>200.0</v>
      </c>
      <c r="B201" s="14" t="s">
        <v>436</v>
      </c>
      <c r="C201" s="15" t="s">
        <v>22</v>
      </c>
      <c r="D201" s="16">
        <v>43656.0</v>
      </c>
      <c r="E201" s="16" t="s">
        <v>23</v>
      </c>
      <c r="F201" s="16" t="s">
        <v>92</v>
      </c>
      <c r="G201" s="15" t="s">
        <v>215</v>
      </c>
      <c r="H201" s="9" t="s">
        <v>26</v>
      </c>
      <c r="I201" s="17">
        <v>45001.0</v>
      </c>
      <c r="J201" s="15">
        <v>8.2</v>
      </c>
      <c r="K201" s="14" t="str">
        <f>IF(I201=9001,VLOOKUP(J201,'ISO-reference'!$C$1:$D$67,2,FALSE),IF(I201=45001,VLOOKUP(J201,'ISO-reference'!$A$1:$B$40,2,FALSE),IF(I201=21001,VLOOKUP(J201,'ISO-reference'!$E$1:$F$75,2,FALSE),"No ISO Mapping")))</f>
        <v> Emergency preparedness and response</v>
      </c>
      <c r="L201" s="15" t="s">
        <v>217</v>
      </c>
      <c r="M201" s="18"/>
      <c r="N201" s="19">
        <f t="shared" si="11"/>
        <v>43716</v>
      </c>
      <c r="O201" s="19">
        <v>43888.0</v>
      </c>
      <c r="P201" s="14" t="s">
        <v>437</v>
      </c>
      <c r="Q201" s="13" t="str">
        <f t="shared" si="2"/>
        <v>Closed</v>
      </c>
      <c r="R201" s="17">
        <f t="shared" si="3"/>
        <v>232</v>
      </c>
      <c r="S201" s="17">
        <f t="shared" si="4"/>
        <v>172</v>
      </c>
      <c r="T201" s="13"/>
      <c r="U201" s="13">
        <v>11608.0</v>
      </c>
    </row>
    <row r="202" ht="15.75" customHeight="1">
      <c r="A202" s="5">
        <v>201.0</v>
      </c>
      <c r="B202" s="6" t="s">
        <v>438</v>
      </c>
      <c r="C202" s="7" t="s">
        <v>22</v>
      </c>
      <c r="D202" s="8">
        <v>43656.0</v>
      </c>
      <c r="E202" s="8" t="s">
        <v>23</v>
      </c>
      <c r="F202" s="8" t="s">
        <v>92</v>
      </c>
      <c r="G202" s="7" t="s">
        <v>215</v>
      </c>
      <c r="H202" s="9" t="s">
        <v>26</v>
      </c>
      <c r="I202" s="10">
        <v>45001.0</v>
      </c>
      <c r="J202" s="7" t="s">
        <v>439</v>
      </c>
      <c r="K202" s="6" t="str">
        <f>IF(I202=9001,VLOOKUP(J202,'ISO-reference'!$C$1:$D$67,2,FALSE),IF(I202=45001,VLOOKUP(J202,'ISO-reference'!$A$1:$B$40,2,FALSE),IF(I202=21001,VLOOKUP(J202,'ISO-reference'!$E$1:$F$75,2,FALSE),"No ISO Mapping")))</f>
        <v> Determination of legal and other requirements</v>
      </c>
      <c r="L202" s="7" t="s">
        <v>27</v>
      </c>
      <c r="M202" s="11"/>
      <c r="N202" s="12">
        <f t="shared" si="11"/>
        <v>43716</v>
      </c>
      <c r="O202" s="12">
        <v>43888.0</v>
      </c>
      <c r="P202" s="6" t="s">
        <v>440</v>
      </c>
      <c r="Q202" s="5" t="str">
        <f t="shared" si="2"/>
        <v>Closed</v>
      </c>
      <c r="R202" s="10">
        <f t="shared" si="3"/>
        <v>232</v>
      </c>
      <c r="S202" s="10">
        <f t="shared" si="4"/>
        <v>172</v>
      </c>
      <c r="T202" s="5"/>
      <c r="U202" s="5">
        <v>11609.0</v>
      </c>
    </row>
    <row r="203" ht="15.75" customHeight="1">
      <c r="A203" s="13">
        <v>202.0</v>
      </c>
      <c r="B203" s="14" t="s">
        <v>441</v>
      </c>
      <c r="C203" s="15" t="s">
        <v>22</v>
      </c>
      <c r="D203" s="16">
        <v>43656.0</v>
      </c>
      <c r="E203" s="16" t="s">
        <v>23</v>
      </c>
      <c r="F203" s="16" t="s">
        <v>92</v>
      </c>
      <c r="G203" s="15" t="s">
        <v>215</v>
      </c>
      <c r="H203" s="9" t="s">
        <v>26</v>
      </c>
      <c r="I203" s="17">
        <v>45001.0</v>
      </c>
      <c r="J203" s="15">
        <v>10.1</v>
      </c>
      <c r="K203" s="14" t="str">
        <f>IF(I203=9001,VLOOKUP(J203,'ISO-reference'!$C$1:$D$67,2,FALSE),IF(I203=45001,VLOOKUP(J203,'ISO-reference'!$A$1:$B$40,2,FALSE),IF(I203=21001,VLOOKUP(J203,'ISO-reference'!$E$1:$F$75,2,FALSE),"No ISO Mapping")))</f>
        <v> General (Improvement)</v>
      </c>
      <c r="L203" s="15" t="s">
        <v>217</v>
      </c>
      <c r="M203" s="18"/>
      <c r="N203" s="19">
        <f t="shared" si="11"/>
        <v>43716</v>
      </c>
      <c r="O203" s="19">
        <v>43888.0</v>
      </c>
      <c r="P203" s="14" t="s">
        <v>442</v>
      </c>
      <c r="Q203" s="13" t="str">
        <f t="shared" si="2"/>
        <v>Closed</v>
      </c>
      <c r="R203" s="17">
        <f t="shared" si="3"/>
        <v>232</v>
      </c>
      <c r="S203" s="17">
        <f t="shared" si="4"/>
        <v>172</v>
      </c>
      <c r="T203" s="13"/>
      <c r="U203" s="13">
        <v>11610.0</v>
      </c>
    </row>
    <row r="204" ht="15.75" customHeight="1">
      <c r="A204" s="5">
        <v>203.0</v>
      </c>
      <c r="B204" s="6" t="s">
        <v>443</v>
      </c>
      <c r="C204" s="7" t="s">
        <v>22</v>
      </c>
      <c r="D204" s="8">
        <v>43656.0</v>
      </c>
      <c r="E204" s="8" t="s">
        <v>23</v>
      </c>
      <c r="F204" s="8" t="s">
        <v>92</v>
      </c>
      <c r="G204" s="7" t="s">
        <v>215</v>
      </c>
      <c r="H204" s="9" t="s">
        <v>26</v>
      </c>
      <c r="I204" s="10">
        <v>45001.0</v>
      </c>
      <c r="J204" s="7">
        <v>8.2</v>
      </c>
      <c r="K204" s="6" t="str">
        <f>IF(I204=9001,VLOOKUP(J204,'ISO-reference'!$C$1:$D$67,2,FALSE),IF(I204=45001,VLOOKUP(J204,'ISO-reference'!$A$1:$B$40,2,FALSE),IF(I204=21001,VLOOKUP(J204,'ISO-reference'!$E$1:$F$75,2,FALSE),"No ISO Mapping")))</f>
        <v> Emergency preparedness and response</v>
      </c>
      <c r="L204" s="7" t="s">
        <v>217</v>
      </c>
      <c r="M204" s="11"/>
      <c r="N204" s="12">
        <f t="shared" si="11"/>
        <v>43716</v>
      </c>
      <c r="O204" s="12">
        <v>43888.0</v>
      </c>
      <c r="P204" s="6" t="s">
        <v>444</v>
      </c>
      <c r="Q204" s="5" t="str">
        <f t="shared" si="2"/>
        <v>Closed</v>
      </c>
      <c r="R204" s="10">
        <f t="shared" si="3"/>
        <v>232</v>
      </c>
      <c r="S204" s="10">
        <f t="shared" si="4"/>
        <v>172</v>
      </c>
      <c r="T204" s="5"/>
      <c r="U204" s="5">
        <v>11611.0</v>
      </c>
    </row>
    <row r="205" ht="15.75" customHeight="1">
      <c r="A205" s="13">
        <v>204.0</v>
      </c>
      <c r="B205" s="14" t="s">
        <v>445</v>
      </c>
      <c r="C205" s="15" t="s">
        <v>22</v>
      </c>
      <c r="D205" s="16">
        <v>43656.0</v>
      </c>
      <c r="E205" s="16" t="s">
        <v>23</v>
      </c>
      <c r="F205" s="16" t="s">
        <v>92</v>
      </c>
      <c r="G205" s="15" t="s">
        <v>215</v>
      </c>
      <c r="H205" s="9" t="s">
        <v>26</v>
      </c>
      <c r="I205" s="17">
        <v>45001.0</v>
      </c>
      <c r="J205" s="15">
        <v>8.2</v>
      </c>
      <c r="K205" s="14" t="str">
        <f>IF(I205=9001,VLOOKUP(J205,'ISO-reference'!$C$1:$D$67,2,FALSE),IF(I205=45001,VLOOKUP(J205,'ISO-reference'!$A$1:$B$40,2,FALSE),IF(I205=21001,VLOOKUP(J205,'ISO-reference'!$E$1:$F$75,2,FALSE),"No ISO Mapping")))</f>
        <v> Emergency preparedness and response</v>
      </c>
      <c r="L205" s="15" t="s">
        <v>217</v>
      </c>
      <c r="M205" s="18"/>
      <c r="N205" s="19">
        <f t="shared" si="11"/>
        <v>43716</v>
      </c>
      <c r="O205" s="19">
        <v>43888.0</v>
      </c>
      <c r="P205" s="14" t="s">
        <v>444</v>
      </c>
      <c r="Q205" s="13" t="str">
        <f t="shared" si="2"/>
        <v>Closed</v>
      </c>
      <c r="R205" s="17">
        <f t="shared" si="3"/>
        <v>232</v>
      </c>
      <c r="S205" s="17">
        <f t="shared" si="4"/>
        <v>172</v>
      </c>
      <c r="T205" s="13"/>
      <c r="U205" s="13">
        <v>11612.0</v>
      </c>
    </row>
    <row r="206" ht="15.75" customHeight="1">
      <c r="A206" s="5">
        <v>205.0</v>
      </c>
      <c r="B206" s="6" t="s">
        <v>446</v>
      </c>
      <c r="C206" s="7" t="s">
        <v>22</v>
      </c>
      <c r="D206" s="8">
        <v>43656.0</v>
      </c>
      <c r="E206" s="8" t="s">
        <v>23</v>
      </c>
      <c r="F206" s="8" t="s">
        <v>92</v>
      </c>
      <c r="G206" s="7" t="s">
        <v>215</v>
      </c>
      <c r="H206" s="9" t="s">
        <v>26</v>
      </c>
      <c r="I206" s="10">
        <v>9001.0</v>
      </c>
      <c r="J206" s="7">
        <v>8.3</v>
      </c>
      <c r="K206" s="6" t="str">
        <f>IF(I206=9001,VLOOKUP(J206,'ISO-reference'!$C$1:$D$67,2,FALSE),IF(I206=45001,VLOOKUP(J206,'ISO-reference'!$A$1:$B$40,2,FALSE),IF(I206=21001,VLOOKUP(J206,'ISO-reference'!$E$1:$F$75,2,FALSE),"No ISO Mapping")))</f>
        <v> Design &amp; development of products &amp; services</v>
      </c>
      <c r="L206" s="7" t="s">
        <v>217</v>
      </c>
      <c r="M206" s="11"/>
      <c r="N206" s="12">
        <f t="shared" si="11"/>
        <v>43716</v>
      </c>
      <c r="O206" s="12">
        <v>43888.0</v>
      </c>
      <c r="P206" s="6" t="s">
        <v>444</v>
      </c>
      <c r="Q206" s="5" t="str">
        <f t="shared" si="2"/>
        <v>Closed</v>
      </c>
      <c r="R206" s="10">
        <f t="shared" si="3"/>
        <v>232</v>
      </c>
      <c r="S206" s="10">
        <f t="shared" si="4"/>
        <v>172</v>
      </c>
      <c r="T206" s="5"/>
      <c r="U206" s="5">
        <v>11613.0</v>
      </c>
    </row>
    <row r="207" ht="15.75" customHeight="1">
      <c r="A207" s="13">
        <v>206.0</v>
      </c>
      <c r="B207" s="14" t="s">
        <v>447</v>
      </c>
      <c r="C207" s="15" t="s">
        <v>22</v>
      </c>
      <c r="D207" s="16">
        <v>43656.0</v>
      </c>
      <c r="E207" s="16" t="s">
        <v>23</v>
      </c>
      <c r="F207" s="16" t="s">
        <v>92</v>
      </c>
      <c r="G207" s="15" t="s">
        <v>215</v>
      </c>
      <c r="H207" s="9" t="s">
        <v>26</v>
      </c>
      <c r="I207" s="17">
        <v>9001.0</v>
      </c>
      <c r="J207" s="15">
        <v>8.3</v>
      </c>
      <c r="K207" s="14" t="str">
        <f>IF(I207=9001,VLOOKUP(J207,'ISO-reference'!$C$1:$D$67,2,FALSE),IF(I207=45001,VLOOKUP(J207,'ISO-reference'!$A$1:$B$40,2,FALSE),IF(I207=21001,VLOOKUP(J207,'ISO-reference'!$E$1:$F$75,2,FALSE),"No ISO Mapping")))</f>
        <v> Design &amp; development of products &amp; services</v>
      </c>
      <c r="L207" s="15" t="s">
        <v>217</v>
      </c>
      <c r="M207" s="18"/>
      <c r="N207" s="19">
        <f t="shared" si="11"/>
        <v>43716</v>
      </c>
      <c r="O207" s="19">
        <v>43888.0</v>
      </c>
      <c r="P207" s="14" t="s">
        <v>448</v>
      </c>
      <c r="Q207" s="13" t="str">
        <f t="shared" si="2"/>
        <v>Closed</v>
      </c>
      <c r="R207" s="17">
        <f t="shared" si="3"/>
        <v>232</v>
      </c>
      <c r="S207" s="17">
        <f t="shared" si="4"/>
        <v>172</v>
      </c>
      <c r="T207" s="13"/>
      <c r="U207" s="13">
        <v>11626.0</v>
      </c>
    </row>
    <row r="208" ht="15.75" customHeight="1">
      <c r="A208" s="5">
        <v>207.0</v>
      </c>
      <c r="B208" s="6" t="s">
        <v>449</v>
      </c>
      <c r="C208" s="7" t="s">
        <v>22</v>
      </c>
      <c r="D208" s="8">
        <v>43656.0</v>
      </c>
      <c r="E208" s="8" t="s">
        <v>23</v>
      </c>
      <c r="F208" s="8" t="s">
        <v>92</v>
      </c>
      <c r="G208" s="7" t="s">
        <v>215</v>
      </c>
      <c r="H208" s="9" t="s">
        <v>26</v>
      </c>
      <c r="I208" s="10">
        <v>45001.0</v>
      </c>
      <c r="J208" s="7">
        <v>8.2</v>
      </c>
      <c r="K208" s="6" t="str">
        <f>IF(I208=9001,VLOOKUP(J208,'ISO-reference'!$C$1:$D$67,2,FALSE),IF(I208=45001,VLOOKUP(J208,'ISO-reference'!$A$1:$B$40,2,FALSE),IF(I208=21001,VLOOKUP(J208,'ISO-reference'!$E$1:$F$75,2,FALSE),"No ISO Mapping")))</f>
        <v> Emergency preparedness and response</v>
      </c>
      <c r="L208" s="7" t="s">
        <v>217</v>
      </c>
      <c r="M208" s="11"/>
      <c r="N208" s="12">
        <f t="shared" si="11"/>
        <v>43716</v>
      </c>
      <c r="O208" s="12">
        <v>43888.0</v>
      </c>
      <c r="P208" s="6" t="s">
        <v>450</v>
      </c>
      <c r="Q208" s="5" t="str">
        <f t="shared" si="2"/>
        <v>Closed</v>
      </c>
      <c r="R208" s="10">
        <f t="shared" si="3"/>
        <v>232</v>
      </c>
      <c r="S208" s="10">
        <f t="shared" si="4"/>
        <v>172</v>
      </c>
      <c r="T208" s="5"/>
      <c r="U208" s="5">
        <v>11629.0</v>
      </c>
    </row>
    <row r="209" ht="15.75" customHeight="1">
      <c r="A209" s="13">
        <v>208.0</v>
      </c>
      <c r="B209" s="14" t="s">
        <v>451</v>
      </c>
      <c r="C209" s="15" t="s">
        <v>22</v>
      </c>
      <c r="D209" s="16">
        <v>43656.0</v>
      </c>
      <c r="E209" s="16" t="s">
        <v>23</v>
      </c>
      <c r="F209" s="16" t="s">
        <v>92</v>
      </c>
      <c r="G209" s="15" t="s">
        <v>215</v>
      </c>
      <c r="H209" s="9" t="s">
        <v>26</v>
      </c>
      <c r="I209" s="17">
        <v>45001.0</v>
      </c>
      <c r="J209" s="15">
        <v>8.2</v>
      </c>
      <c r="K209" s="14" t="str">
        <f>IF(I209=9001,VLOOKUP(J209,'ISO-reference'!$C$1:$D$67,2,FALSE),IF(I209=45001,VLOOKUP(J209,'ISO-reference'!$A$1:$B$40,2,FALSE),IF(I209=21001,VLOOKUP(J209,'ISO-reference'!$E$1:$F$75,2,FALSE),"No ISO Mapping")))</f>
        <v> Emergency preparedness and response</v>
      </c>
      <c r="L209" s="15" t="s">
        <v>217</v>
      </c>
      <c r="M209" s="18"/>
      <c r="N209" s="19">
        <f t="shared" si="11"/>
        <v>43716</v>
      </c>
      <c r="O209" s="19">
        <v>43888.0</v>
      </c>
      <c r="P209" s="14" t="s">
        <v>452</v>
      </c>
      <c r="Q209" s="13" t="str">
        <f t="shared" si="2"/>
        <v>Closed</v>
      </c>
      <c r="R209" s="17">
        <f t="shared" si="3"/>
        <v>232</v>
      </c>
      <c r="S209" s="17">
        <f t="shared" si="4"/>
        <v>172</v>
      </c>
      <c r="T209" s="13"/>
      <c r="U209" s="13">
        <v>11632.0</v>
      </c>
    </row>
    <row r="210" ht="15.75" customHeight="1">
      <c r="A210" s="5">
        <v>209.0</v>
      </c>
      <c r="B210" s="6" t="s">
        <v>453</v>
      </c>
      <c r="C210" s="7" t="s">
        <v>22</v>
      </c>
      <c r="D210" s="8">
        <v>43656.0</v>
      </c>
      <c r="E210" s="8" t="s">
        <v>23</v>
      </c>
      <c r="F210" s="8" t="s">
        <v>92</v>
      </c>
      <c r="G210" s="7" t="s">
        <v>215</v>
      </c>
      <c r="H210" s="9" t="s">
        <v>26</v>
      </c>
      <c r="I210" s="10">
        <v>9001.0</v>
      </c>
      <c r="J210" s="7">
        <v>8.3</v>
      </c>
      <c r="K210" s="6" t="str">
        <f>IF(I210=9001,VLOOKUP(J210,'ISO-reference'!$C$1:$D$67,2,FALSE),IF(I210=45001,VLOOKUP(J210,'ISO-reference'!$A$1:$B$40,2,FALSE),IF(I210=21001,VLOOKUP(J210,'ISO-reference'!$E$1:$F$75,2,FALSE),"No ISO Mapping")))</f>
        <v> Design &amp; development of products &amp; services</v>
      </c>
      <c r="L210" s="7" t="s">
        <v>217</v>
      </c>
      <c r="M210" s="11"/>
      <c r="N210" s="12">
        <f t="shared" si="11"/>
        <v>43716</v>
      </c>
      <c r="O210" s="12">
        <v>43888.0</v>
      </c>
      <c r="P210" s="6" t="s">
        <v>454</v>
      </c>
      <c r="Q210" s="5" t="str">
        <f t="shared" si="2"/>
        <v>Closed</v>
      </c>
      <c r="R210" s="10">
        <f t="shared" si="3"/>
        <v>232</v>
      </c>
      <c r="S210" s="10">
        <f t="shared" si="4"/>
        <v>172</v>
      </c>
      <c r="T210" s="5"/>
      <c r="U210" s="5">
        <v>11634.0</v>
      </c>
    </row>
    <row r="211" ht="15.75" customHeight="1">
      <c r="A211" s="13">
        <v>210.0</v>
      </c>
      <c r="B211" s="14" t="s">
        <v>455</v>
      </c>
      <c r="C211" s="15" t="s">
        <v>22</v>
      </c>
      <c r="D211" s="16">
        <v>43656.0</v>
      </c>
      <c r="E211" s="16" t="s">
        <v>23</v>
      </c>
      <c r="F211" s="16" t="s">
        <v>92</v>
      </c>
      <c r="G211" s="15" t="s">
        <v>215</v>
      </c>
      <c r="H211" s="9" t="s">
        <v>26</v>
      </c>
      <c r="I211" s="17">
        <v>45001.0</v>
      </c>
      <c r="J211" s="15" t="s">
        <v>456</v>
      </c>
      <c r="K211" s="14" t="str">
        <f>IF(I211=9001,VLOOKUP(J211,'ISO-reference'!$C$1:$D$67,2,FALSE),IF(I211=45001,VLOOKUP(J211,'ISO-reference'!$A$1:$B$40,2,FALSE),IF(I211=21001,VLOOKUP(J211,'ISO-reference'!$E$1:$F$75,2,FALSE),"No ISO Mapping")))</f>
        <v> Hazard identification &amp; assessment of risks and opportunities</v>
      </c>
      <c r="L211" s="15" t="s">
        <v>217</v>
      </c>
      <c r="M211" s="18"/>
      <c r="N211" s="19">
        <f t="shared" si="11"/>
        <v>43716</v>
      </c>
      <c r="O211" s="19">
        <v>43888.0</v>
      </c>
      <c r="P211" s="14" t="s">
        <v>448</v>
      </c>
      <c r="Q211" s="13" t="str">
        <f t="shared" si="2"/>
        <v>Closed</v>
      </c>
      <c r="R211" s="17">
        <f t="shared" si="3"/>
        <v>232</v>
      </c>
      <c r="S211" s="17">
        <f t="shared" si="4"/>
        <v>172</v>
      </c>
      <c r="T211" s="13"/>
      <c r="U211" s="13">
        <v>11635.0</v>
      </c>
    </row>
    <row r="212" ht="15.75" customHeight="1">
      <c r="A212" s="5">
        <v>211.0</v>
      </c>
      <c r="B212" s="6" t="s">
        <v>457</v>
      </c>
      <c r="C212" s="7" t="s">
        <v>22</v>
      </c>
      <c r="D212" s="8">
        <v>43656.0</v>
      </c>
      <c r="E212" s="8" t="s">
        <v>23</v>
      </c>
      <c r="F212" s="8" t="s">
        <v>92</v>
      </c>
      <c r="G212" s="7" t="s">
        <v>215</v>
      </c>
      <c r="H212" s="9" t="s">
        <v>26</v>
      </c>
      <c r="I212" s="10">
        <v>45001.0</v>
      </c>
      <c r="J212" s="7">
        <v>7.2</v>
      </c>
      <c r="K212" s="6" t="str">
        <f>IF(I212=9001,VLOOKUP(J212,'ISO-reference'!$C$1:$D$67,2,FALSE),IF(I212=45001,VLOOKUP(J212,'ISO-reference'!$A$1:$B$40,2,FALSE),IF(I212=21001,VLOOKUP(J212,'ISO-reference'!$E$1:$F$75,2,FALSE),"No ISO Mapping")))</f>
        <v> Competence</v>
      </c>
      <c r="L212" s="7" t="s">
        <v>217</v>
      </c>
      <c r="M212" s="11"/>
      <c r="N212" s="12">
        <f t="shared" si="11"/>
        <v>43716</v>
      </c>
      <c r="O212" s="12">
        <v>43888.0</v>
      </c>
      <c r="P212" s="6" t="s">
        <v>448</v>
      </c>
      <c r="Q212" s="5" t="str">
        <f t="shared" si="2"/>
        <v>Closed</v>
      </c>
      <c r="R212" s="10">
        <f t="shared" si="3"/>
        <v>232</v>
      </c>
      <c r="S212" s="10">
        <f t="shared" si="4"/>
        <v>172</v>
      </c>
      <c r="T212" s="5"/>
      <c r="U212" s="5">
        <v>11636.0</v>
      </c>
    </row>
    <row r="213" ht="15.75" customHeight="1">
      <c r="A213" s="13">
        <v>212.0</v>
      </c>
      <c r="B213" s="14" t="s">
        <v>458</v>
      </c>
      <c r="C213" s="15" t="s">
        <v>22</v>
      </c>
      <c r="D213" s="16">
        <v>43656.0</v>
      </c>
      <c r="E213" s="16" t="s">
        <v>23</v>
      </c>
      <c r="F213" s="16" t="s">
        <v>92</v>
      </c>
      <c r="G213" s="15" t="s">
        <v>215</v>
      </c>
      <c r="H213" s="9" t="s">
        <v>26</v>
      </c>
      <c r="I213" s="17">
        <v>45001.0</v>
      </c>
      <c r="J213" s="15">
        <v>8.1</v>
      </c>
      <c r="K213" s="14" t="str">
        <f>IF(I213=9001,VLOOKUP(J213,'ISO-reference'!$C$1:$D$67,2,FALSE),IF(I213=45001,VLOOKUP(J213,'ISO-reference'!$A$1:$B$40,2,FALSE),IF(I213=21001,VLOOKUP(J213,'ISO-reference'!$E$1:$F$75,2,FALSE),"No ISO Mapping")))</f>
        <v> Operational planning and control</v>
      </c>
      <c r="L213" s="15" t="s">
        <v>217</v>
      </c>
      <c r="M213" s="18"/>
      <c r="N213" s="19">
        <f t="shared" si="11"/>
        <v>43716</v>
      </c>
      <c r="O213" s="19">
        <v>43888.0</v>
      </c>
      <c r="P213" s="14" t="s">
        <v>459</v>
      </c>
      <c r="Q213" s="13" t="str">
        <f t="shared" si="2"/>
        <v>Closed</v>
      </c>
      <c r="R213" s="17">
        <f t="shared" si="3"/>
        <v>232</v>
      </c>
      <c r="S213" s="17">
        <f t="shared" si="4"/>
        <v>172</v>
      </c>
      <c r="T213" s="13"/>
      <c r="U213" s="13">
        <v>11638.0</v>
      </c>
    </row>
    <row r="214" ht="15.75" customHeight="1">
      <c r="A214" s="5">
        <v>213.0</v>
      </c>
      <c r="B214" s="6" t="s">
        <v>460</v>
      </c>
      <c r="C214" s="7" t="s">
        <v>22</v>
      </c>
      <c r="D214" s="8">
        <v>43656.0</v>
      </c>
      <c r="E214" s="8" t="s">
        <v>23</v>
      </c>
      <c r="F214" s="8" t="s">
        <v>92</v>
      </c>
      <c r="G214" s="7" t="s">
        <v>215</v>
      </c>
      <c r="H214" s="9" t="s">
        <v>26</v>
      </c>
      <c r="I214" s="10">
        <v>45001.0</v>
      </c>
      <c r="J214" s="7">
        <v>7.2</v>
      </c>
      <c r="K214" s="6" t="str">
        <f>IF(I214=9001,VLOOKUP(J214,'ISO-reference'!$C$1:$D$67,2,FALSE),IF(I214=45001,VLOOKUP(J214,'ISO-reference'!$A$1:$B$40,2,FALSE),IF(I214=21001,VLOOKUP(J214,'ISO-reference'!$E$1:$F$75,2,FALSE),"No ISO Mapping")))</f>
        <v> Competence</v>
      </c>
      <c r="L214" s="7" t="s">
        <v>217</v>
      </c>
      <c r="M214" s="11"/>
      <c r="N214" s="12">
        <f t="shared" si="11"/>
        <v>43716</v>
      </c>
      <c r="O214" s="12">
        <v>43888.0</v>
      </c>
      <c r="P214" s="6" t="s">
        <v>461</v>
      </c>
      <c r="Q214" s="5" t="str">
        <f t="shared" si="2"/>
        <v>Closed</v>
      </c>
      <c r="R214" s="10">
        <f t="shared" si="3"/>
        <v>232</v>
      </c>
      <c r="S214" s="10">
        <f t="shared" si="4"/>
        <v>172</v>
      </c>
      <c r="T214" s="5"/>
      <c r="U214" s="5">
        <v>11640.0</v>
      </c>
    </row>
    <row r="215" ht="15.75" customHeight="1">
      <c r="A215" s="13">
        <v>214.0</v>
      </c>
      <c r="B215" s="14" t="s">
        <v>462</v>
      </c>
      <c r="C215" s="15" t="s">
        <v>22</v>
      </c>
      <c r="D215" s="16">
        <v>43656.0</v>
      </c>
      <c r="E215" s="16" t="s">
        <v>23</v>
      </c>
      <c r="F215" s="16" t="s">
        <v>92</v>
      </c>
      <c r="G215" s="15" t="s">
        <v>215</v>
      </c>
      <c r="H215" s="9" t="s">
        <v>26</v>
      </c>
      <c r="I215" s="17">
        <v>45001.0</v>
      </c>
      <c r="J215" s="15">
        <v>8.1</v>
      </c>
      <c r="K215" s="14" t="str">
        <f>IF(I215=9001,VLOOKUP(J215,'ISO-reference'!$C$1:$D$67,2,FALSE),IF(I215=45001,VLOOKUP(J215,'ISO-reference'!$A$1:$B$40,2,FALSE),IF(I215=21001,VLOOKUP(J215,'ISO-reference'!$E$1:$F$75,2,FALSE),"No ISO Mapping")))</f>
        <v> Operational planning and control</v>
      </c>
      <c r="L215" s="15" t="s">
        <v>217</v>
      </c>
      <c r="M215" s="18"/>
      <c r="N215" s="19">
        <f t="shared" si="11"/>
        <v>43716</v>
      </c>
      <c r="O215" s="19">
        <v>43948.0</v>
      </c>
      <c r="P215" s="14" t="s">
        <v>463</v>
      </c>
      <c r="Q215" s="13" t="str">
        <f t="shared" si="2"/>
        <v>Closed</v>
      </c>
      <c r="R215" s="17">
        <f t="shared" si="3"/>
        <v>292</v>
      </c>
      <c r="S215" s="17">
        <f t="shared" si="4"/>
        <v>232</v>
      </c>
      <c r="T215" s="13"/>
      <c r="U215" s="13">
        <v>11641.0</v>
      </c>
    </row>
    <row r="216" ht="15.75" customHeight="1">
      <c r="A216" s="5">
        <v>215.0</v>
      </c>
      <c r="B216" s="6" t="s">
        <v>464</v>
      </c>
      <c r="C216" s="7" t="s">
        <v>22</v>
      </c>
      <c r="D216" s="8">
        <v>43656.0</v>
      </c>
      <c r="E216" s="8" t="s">
        <v>23</v>
      </c>
      <c r="F216" s="8" t="s">
        <v>92</v>
      </c>
      <c r="G216" s="7" t="s">
        <v>215</v>
      </c>
      <c r="H216" s="9" t="s">
        <v>26</v>
      </c>
      <c r="I216" s="10">
        <v>45001.0</v>
      </c>
      <c r="J216" s="7">
        <v>5.2</v>
      </c>
      <c r="K216" s="6" t="str">
        <f>IF(I216=9001,VLOOKUP(J216,'ISO-reference'!$C$1:$D$67,2,FALSE),IF(I216=45001,VLOOKUP(J216,'ISO-reference'!$A$1:$B$40,2,FALSE),IF(I216=21001,VLOOKUP(J216,'ISO-reference'!$E$1:$F$75,2,FALSE),"No ISO Mapping")))</f>
        <v> OH&amp;S Policy</v>
      </c>
      <c r="L216" s="7" t="s">
        <v>217</v>
      </c>
      <c r="M216" s="11"/>
      <c r="N216" s="12">
        <f t="shared" si="11"/>
        <v>43716</v>
      </c>
      <c r="O216" s="12">
        <v>43888.0</v>
      </c>
      <c r="P216" s="6" t="s">
        <v>465</v>
      </c>
      <c r="Q216" s="5" t="str">
        <f t="shared" si="2"/>
        <v>Closed</v>
      </c>
      <c r="R216" s="10">
        <f t="shared" si="3"/>
        <v>232</v>
      </c>
      <c r="S216" s="10">
        <f t="shared" si="4"/>
        <v>172</v>
      </c>
      <c r="T216" s="5"/>
      <c r="U216" s="5">
        <v>11642.0</v>
      </c>
    </row>
    <row r="217" ht="15.75" customHeight="1">
      <c r="A217" s="13">
        <v>216.0</v>
      </c>
      <c r="B217" s="14" t="s">
        <v>466</v>
      </c>
      <c r="C217" s="15" t="s">
        <v>22</v>
      </c>
      <c r="D217" s="16">
        <v>43656.0</v>
      </c>
      <c r="E217" s="16" t="s">
        <v>23</v>
      </c>
      <c r="F217" s="16" t="s">
        <v>92</v>
      </c>
      <c r="G217" s="15" t="s">
        <v>215</v>
      </c>
      <c r="H217" s="9" t="s">
        <v>26</v>
      </c>
      <c r="I217" s="17">
        <v>45001.0</v>
      </c>
      <c r="J217" s="15">
        <v>5.3</v>
      </c>
      <c r="K217" s="14" t="str">
        <f>IF(I217=9001,VLOOKUP(J217,'ISO-reference'!$C$1:$D$67,2,FALSE),IF(I217=45001,VLOOKUP(J217,'ISO-reference'!$A$1:$B$40,2,FALSE),IF(I217=21001,VLOOKUP(J217,'ISO-reference'!$E$1:$F$75,2,FALSE),"No ISO Mapping")))</f>
        <v> Organizational Roles, Responsibilities, Authorities</v>
      </c>
      <c r="L217" s="15" t="s">
        <v>217</v>
      </c>
      <c r="M217" s="18"/>
      <c r="N217" s="19">
        <f t="shared" si="11"/>
        <v>43716</v>
      </c>
      <c r="O217" s="19">
        <v>43888.0</v>
      </c>
      <c r="P217" s="14" t="s">
        <v>465</v>
      </c>
      <c r="Q217" s="13" t="str">
        <f t="shared" si="2"/>
        <v>Closed</v>
      </c>
      <c r="R217" s="17">
        <f t="shared" si="3"/>
        <v>232</v>
      </c>
      <c r="S217" s="17">
        <f t="shared" si="4"/>
        <v>172</v>
      </c>
      <c r="T217" s="13"/>
      <c r="U217" s="13">
        <v>11643.0</v>
      </c>
    </row>
    <row r="218" ht="15.75" customHeight="1">
      <c r="A218" s="5">
        <v>217.0</v>
      </c>
      <c r="B218" s="6" t="s">
        <v>467</v>
      </c>
      <c r="C218" s="7" t="s">
        <v>22</v>
      </c>
      <c r="D218" s="8">
        <v>43656.0</v>
      </c>
      <c r="E218" s="8" t="s">
        <v>23</v>
      </c>
      <c r="F218" s="8" t="s">
        <v>92</v>
      </c>
      <c r="G218" s="7" t="s">
        <v>215</v>
      </c>
      <c r="H218" s="9" t="s">
        <v>26</v>
      </c>
      <c r="I218" s="10">
        <v>45001.0</v>
      </c>
      <c r="J218" s="7">
        <v>5.3</v>
      </c>
      <c r="K218" s="6" t="str">
        <f>IF(I218=9001,VLOOKUP(J218,'ISO-reference'!$C$1:$D$67,2,FALSE),IF(I218=45001,VLOOKUP(J218,'ISO-reference'!$A$1:$B$40,2,FALSE),IF(I218=21001,VLOOKUP(J218,'ISO-reference'!$E$1:$F$75,2,FALSE),"No ISO Mapping")))</f>
        <v> Organizational Roles, Responsibilities, Authorities</v>
      </c>
      <c r="L218" s="7" t="s">
        <v>217</v>
      </c>
      <c r="M218" s="11"/>
      <c r="N218" s="12">
        <f t="shared" si="11"/>
        <v>43716</v>
      </c>
      <c r="O218" s="12">
        <v>43888.0</v>
      </c>
      <c r="P218" s="6" t="s">
        <v>465</v>
      </c>
      <c r="Q218" s="5" t="str">
        <f t="shared" si="2"/>
        <v>Closed</v>
      </c>
      <c r="R218" s="10">
        <f t="shared" si="3"/>
        <v>232</v>
      </c>
      <c r="S218" s="10">
        <f t="shared" si="4"/>
        <v>172</v>
      </c>
      <c r="T218" s="5"/>
      <c r="U218" s="5">
        <v>11644.0</v>
      </c>
    </row>
    <row r="219" ht="15.75" customHeight="1">
      <c r="A219" s="13">
        <v>218.0</v>
      </c>
      <c r="B219" s="14" t="s">
        <v>468</v>
      </c>
      <c r="C219" s="15" t="s">
        <v>22</v>
      </c>
      <c r="D219" s="16">
        <v>43656.0</v>
      </c>
      <c r="E219" s="16" t="s">
        <v>23</v>
      </c>
      <c r="F219" s="16" t="s">
        <v>92</v>
      </c>
      <c r="G219" s="15" t="s">
        <v>215</v>
      </c>
      <c r="H219" s="9" t="s">
        <v>26</v>
      </c>
      <c r="I219" s="17">
        <v>45001.0</v>
      </c>
      <c r="J219" s="15">
        <v>5.3</v>
      </c>
      <c r="K219" s="14" t="str">
        <f>IF(I219=9001,VLOOKUP(J219,'ISO-reference'!$C$1:$D$67,2,FALSE),IF(I219=45001,VLOOKUP(J219,'ISO-reference'!$A$1:$B$40,2,FALSE),IF(I219=21001,VLOOKUP(J219,'ISO-reference'!$E$1:$F$75,2,FALSE),"No ISO Mapping")))</f>
        <v> Organizational Roles, Responsibilities, Authorities</v>
      </c>
      <c r="L219" s="15" t="s">
        <v>217</v>
      </c>
      <c r="M219" s="18"/>
      <c r="N219" s="19">
        <f t="shared" si="11"/>
        <v>43716</v>
      </c>
      <c r="O219" s="19">
        <v>43888.0</v>
      </c>
      <c r="P219" s="14" t="s">
        <v>465</v>
      </c>
      <c r="Q219" s="13" t="str">
        <f t="shared" si="2"/>
        <v>Closed</v>
      </c>
      <c r="R219" s="17">
        <f t="shared" si="3"/>
        <v>232</v>
      </c>
      <c r="S219" s="17">
        <f t="shared" si="4"/>
        <v>172</v>
      </c>
      <c r="T219" s="13"/>
      <c r="U219" s="13">
        <v>11646.0</v>
      </c>
    </row>
    <row r="220" ht="15.75" customHeight="1">
      <c r="A220" s="5">
        <v>219.0</v>
      </c>
      <c r="B220" s="6" t="s">
        <v>469</v>
      </c>
      <c r="C220" s="7" t="s">
        <v>22</v>
      </c>
      <c r="D220" s="8">
        <v>43656.0</v>
      </c>
      <c r="E220" s="8" t="s">
        <v>23</v>
      </c>
      <c r="F220" s="8" t="s">
        <v>92</v>
      </c>
      <c r="G220" s="7" t="s">
        <v>215</v>
      </c>
      <c r="H220" s="9" t="s">
        <v>26</v>
      </c>
      <c r="I220" s="10">
        <v>45001.0</v>
      </c>
      <c r="J220" s="7">
        <v>8.1</v>
      </c>
      <c r="K220" s="6" t="str">
        <f>IF(I220=9001,VLOOKUP(J220,'ISO-reference'!$C$1:$D$67,2,FALSE),IF(I220=45001,VLOOKUP(J220,'ISO-reference'!$A$1:$B$40,2,FALSE),IF(I220=21001,VLOOKUP(J220,'ISO-reference'!$E$1:$F$75,2,FALSE),"No ISO Mapping")))</f>
        <v> Operational planning and control</v>
      </c>
      <c r="L220" s="7" t="s">
        <v>217</v>
      </c>
      <c r="M220" s="11"/>
      <c r="N220" s="12">
        <f t="shared" si="11"/>
        <v>43716</v>
      </c>
      <c r="O220" s="12">
        <v>43888.0</v>
      </c>
      <c r="P220" s="6" t="s">
        <v>465</v>
      </c>
      <c r="Q220" s="5" t="str">
        <f t="shared" si="2"/>
        <v>Closed</v>
      </c>
      <c r="R220" s="10">
        <f t="shared" si="3"/>
        <v>232</v>
      </c>
      <c r="S220" s="10">
        <f t="shared" si="4"/>
        <v>172</v>
      </c>
      <c r="T220" s="5"/>
      <c r="U220" s="5">
        <v>11660.0</v>
      </c>
    </row>
    <row r="221" ht="15.75" customHeight="1">
      <c r="A221" s="13">
        <v>220.0</v>
      </c>
      <c r="B221" s="14" t="s">
        <v>470</v>
      </c>
      <c r="C221" s="15" t="s">
        <v>22</v>
      </c>
      <c r="D221" s="16">
        <v>43656.0</v>
      </c>
      <c r="E221" s="16" t="s">
        <v>23</v>
      </c>
      <c r="F221" s="16" t="s">
        <v>92</v>
      </c>
      <c r="G221" s="15" t="s">
        <v>215</v>
      </c>
      <c r="H221" s="9" t="s">
        <v>26</v>
      </c>
      <c r="I221" s="17">
        <v>45001.0</v>
      </c>
      <c r="J221" s="15">
        <v>8.1</v>
      </c>
      <c r="K221" s="14" t="str">
        <f>IF(I221=9001,VLOOKUP(J221,'ISO-reference'!$C$1:$D$67,2,FALSE),IF(I221=45001,VLOOKUP(J221,'ISO-reference'!$A$1:$B$40,2,FALSE),IF(I221=21001,VLOOKUP(J221,'ISO-reference'!$E$1:$F$75,2,FALSE),"No ISO Mapping")))</f>
        <v> Operational planning and control</v>
      </c>
      <c r="L221" s="15" t="s">
        <v>217</v>
      </c>
      <c r="M221" s="18"/>
      <c r="N221" s="19">
        <f t="shared" si="11"/>
        <v>43716</v>
      </c>
      <c r="O221" s="19">
        <v>43888.0</v>
      </c>
      <c r="P221" s="14" t="s">
        <v>465</v>
      </c>
      <c r="Q221" s="13" t="str">
        <f t="shared" si="2"/>
        <v>Closed</v>
      </c>
      <c r="R221" s="17">
        <f t="shared" si="3"/>
        <v>232</v>
      </c>
      <c r="S221" s="17">
        <f t="shared" si="4"/>
        <v>172</v>
      </c>
      <c r="T221" s="13"/>
      <c r="U221" s="13">
        <v>11661.0</v>
      </c>
    </row>
    <row r="222" ht="15.75" customHeight="1">
      <c r="A222" s="5">
        <v>221.0</v>
      </c>
      <c r="B222" s="6" t="s">
        <v>471</v>
      </c>
      <c r="C222" s="7" t="s">
        <v>22</v>
      </c>
      <c r="D222" s="8">
        <v>43656.0</v>
      </c>
      <c r="E222" s="8" t="s">
        <v>23</v>
      </c>
      <c r="F222" s="8" t="s">
        <v>92</v>
      </c>
      <c r="G222" s="7" t="s">
        <v>215</v>
      </c>
      <c r="H222" s="9" t="s">
        <v>26</v>
      </c>
      <c r="I222" s="10">
        <v>45001.0</v>
      </c>
      <c r="J222" s="7">
        <v>8.1</v>
      </c>
      <c r="K222" s="6" t="str">
        <f>IF(I222=9001,VLOOKUP(J222,'ISO-reference'!$C$1:$D$67,2,FALSE),IF(I222=45001,VLOOKUP(J222,'ISO-reference'!$A$1:$B$40,2,FALSE),IF(I222=21001,VLOOKUP(J222,'ISO-reference'!$E$1:$F$75,2,FALSE),"No ISO Mapping")))</f>
        <v> Operational planning and control</v>
      </c>
      <c r="L222" s="7" t="s">
        <v>217</v>
      </c>
      <c r="M222" s="11"/>
      <c r="N222" s="12">
        <f t="shared" si="11"/>
        <v>43716</v>
      </c>
      <c r="O222" s="12">
        <v>43888.0</v>
      </c>
      <c r="P222" s="6" t="s">
        <v>465</v>
      </c>
      <c r="Q222" s="5" t="str">
        <f t="shared" si="2"/>
        <v>Closed</v>
      </c>
      <c r="R222" s="10">
        <f t="shared" si="3"/>
        <v>232</v>
      </c>
      <c r="S222" s="10">
        <f t="shared" si="4"/>
        <v>172</v>
      </c>
      <c r="T222" s="5"/>
      <c r="U222" s="5">
        <v>11662.0</v>
      </c>
    </row>
    <row r="223" ht="15.75" customHeight="1">
      <c r="A223" s="13">
        <v>222.0</v>
      </c>
      <c r="B223" s="14" t="s">
        <v>472</v>
      </c>
      <c r="C223" s="15" t="s">
        <v>22</v>
      </c>
      <c r="D223" s="16">
        <v>43656.0</v>
      </c>
      <c r="E223" s="16" t="s">
        <v>23</v>
      </c>
      <c r="F223" s="16" t="s">
        <v>92</v>
      </c>
      <c r="G223" s="15" t="s">
        <v>215</v>
      </c>
      <c r="H223" s="9" t="s">
        <v>26</v>
      </c>
      <c r="I223" s="17">
        <v>45001.0</v>
      </c>
      <c r="J223" s="15">
        <v>8.1</v>
      </c>
      <c r="K223" s="14" t="str">
        <f>IF(I223=9001,VLOOKUP(J223,'ISO-reference'!$C$1:$D$67,2,FALSE),IF(I223=45001,VLOOKUP(J223,'ISO-reference'!$A$1:$B$40,2,FALSE),IF(I223=21001,VLOOKUP(J223,'ISO-reference'!$E$1:$F$75,2,FALSE),"No ISO Mapping")))</f>
        <v> Operational planning and control</v>
      </c>
      <c r="L223" s="15" t="s">
        <v>217</v>
      </c>
      <c r="M223" s="18"/>
      <c r="N223" s="19">
        <f t="shared" si="11"/>
        <v>43716</v>
      </c>
      <c r="O223" s="19">
        <v>43965.0</v>
      </c>
      <c r="P223" s="14" t="s">
        <v>473</v>
      </c>
      <c r="Q223" s="13" t="str">
        <f t="shared" si="2"/>
        <v>Closed</v>
      </c>
      <c r="R223" s="17">
        <f t="shared" si="3"/>
        <v>309</v>
      </c>
      <c r="S223" s="17">
        <f t="shared" si="4"/>
        <v>249</v>
      </c>
      <c r="T223" s="13"/>
      <c r="U223" s="13">
        <v>11664.0</v>
      </c>
    </row>
    <row r="224" ht="15.75" customHeight="1">
      <c r="A224" s="5">
        <v>223.0</v>
      </c>
      <c r="B224" s="6" t="s">
        <v>474</v>
      </c>
      <c r="C224" s="7" t="s">
        <v>22</v>
      </c>
      <c r="D224" s="8">
        <v>43656.0</v>
      </c>
      <c r="E224" s="8" t="s">
        <v>23</v>
      </c>
      <c r="F224" s="8" t="s">
        <v>92</v>
      </c>
      <c r="G224" s="7" t="s">
        <v>215</v>
      </c>
      <c r="H224" s="9" t="s">
        <v>26</v>
      </c>
      <c r="I224" s="10">
        <v>45001.0</v>
      </c>
      <c r="J224" s="7">
        <v>8.1</v>
      </c>
      <c r="K224" s="6" t="str">
        <f>IF(I224=9001,VLOOKUP(J224,'ISO-reference'!$C$1:$D$67,2,FALSE),IF(I224=45001,VLOOKUP(J224,'ISO-reference'!$A$1:$B$40,2,FALSE),IF(I224=21001,VLOOKUP(J224,'ISO-reference'!$E$1:$F$75,2,FALSE),"No ISO Mapping")))</f>
        <v> Operational planning and control</v>
      </c>
      <c r="L224" s="7" t="s">
        <v>217</v>
      </c>
      <c r="M224" s="11"/>
      <c r="N224" s="12">
        <f t="shared" si="11"/>
        <v>43716</v>
      </c>
      <c r="O224" s="12">
        <v>43888.0</v>
      </c>
      <c r="P224" s="6" t="s">
        <v>475</v>
      </c>
      <c r="Q224" s="5" t="str">
        <f t="shared" si="2"/>
        <v>Closed</v>
      </c>
      <c r="R224" s="10">
        <f t="shared" si="3"/>
        <v>232</v>
      </c>
      <c r="S224" s="10">
        <f t="shared" si="4"/>
        <v>172</v>
      </c>
      <c r="T224" s="5"/>
      <c r="U224" s="5">
        <v>11666.0</v>
      </c>
    </row>
    <row r="225" ht="15.75" customHeight="1">
      <c r="A225" s="13">
        <v>224.0</v>
      </c>
      <c r="B225" s="14" t="s">
        <v>476</v>
      </c>
      <c r="C225" s="15" t="s">
        <v>22</v>
      </c>
      <c r="D225" s="16">
        <v>43656.0</v>
      </c>
      <c r="E225" s="16" t="s">
        <v>23</v>
      </c>
      <c r="F225" s="16" t="s">
        <v>92</v>
      </c>
      <c r="G225" s="15" t="s">
        <v>215</v>
      </c>
      <c r="H225" s="9" t="s">
        <v>26</v>
      </c>
      <c r="I225" s="17">
        <v>45001.0</v>
      </c>
      <c r="J225" s="15">
        <v>7.2</v>
      </c>
      <c r="K225" s="14" t="str">
        <f>IF(I225=9001,VLOOKUP(J225,'ISO-reference'!$C$1:$D$67,2,FALSE),IF(I225=45001,VLOOKUP(J225,'ISO-reference'!$A$1:$B$40,2,FALSE),IF(I225=21001,VLOOKUP(J225,'ISO-reference'!$E$1:$F$75,2,FALSE),"No ISO Mapping")))</f>
        <v> Competence</v>
      </c>
      <c r="L225" s="15" t="s">
        <v>217</v>
      </c>
      <c r="M225" s="18"/>
      <c r="N225" s="19">
        <f t="shared" si="11"/>
        <v>43716</v>
      </c>
      <c r="O225" s="19">
        <v>43888.0</v>
      </c>
      <c r="P225" s="14" t="s">
        <v>465</v>
      </c>
      <c r="Q225" s="13" t="str">
        <f t="shared" si="2"/>
        <v>Closed</v>
      </c>
      <c r="R225" s="17">
        <f t="shared" si="3"/>
        <v>232</v>
      </c>
      <c r="S225" s="17">
        <f t="shared" si="4"/>
        <v>172</v>
      </c>
      <c r="T225" s="13"/>
      <c r="U225" s="13">
        <v>11665.0</v>
      </c>
    </row>
    <row r="226" ht="15.75" customHeight="1">
      <c r="A226" s="5">
        <v>225.0</v>
      </c>
      <c r="B226" s="6" t="s">
        <v>477</v>
      </c>
      <c r="C226" s="7" t="s">
        <v>22</v>
      </c>
      <c r="D226" s="8">
        <v>43656.0</v>
      </c>
      <c r="E226" s="8" t="s">
        <v>23</v>
      </c>
      <c r="F226" s="8" t="s">
        <v>92</v>
      </c>
      <c r="G226" s="7" t="s">
        <v>215</v>
      </c>
      <c r="H226" s="9" t="s">
        <v>26</v>
      </c>
      <c r="I226" s="10">
        <v>45001.0</v>
      </c>
      <c r="J226" s="7">
        <v>7.2</v>
      </c>
      <c r="K226" s="6" t="str">
        <f>IF(I226=9001,VLOOKUP(J226,'ISO-reference'!$C$1:$D$67,2,FALSE),IF(I226=45001,VLOOKUP(J226,'ISO-reference'!$A$1:$B$40,2,FALSE),IF(I226=21001,VLOOKUP(J226,'ISO-reference'!$E$1:$F$75,2,FALSE),"No ISO Mapping")))</f>
        <v> Competence</v>
      </c>
      <c r="L226" s="7" t="s">
        <v>217</v>
      </c>
      <c r="M226" s="11"/>
      <c r="N226" s="12">
        <f t="shared" si="11"/>
        <v>43716</v>
      </c>
      <c r="O226" s="12">
        <v>43888.0</v>
      </c>
      <c r="P226" s="6" t="s">
        <v>478</v>
      </c>
      <c r="Q226" s="5" t="str">
        <f t="shared" si="2"/>
        <v>Closed</v>
      </c>
      <c r="R226" s="10">
        <f t="shared" si="3"/>
        <v>232</v>
      </c>
      <c r="S226" s="10">
        <f t="shared" si="4"/>
        <v>172</v>
      </c>
      <c r="T226" s="5"/>
      <c r="U226" s="5">
        <v>11667.0</v>
      </c>
    </row>
    <row r="227" ht="15.75" customHeight="1">
      <c r="A227" s="13">
        <v>226.0</v>
      </c>
      <c r="B227" s="14" t="s">
        <v>479</v>
      </c>
      <c r="C227" s="15" t="s">
        <v>22</v>
      </c>
      <c r="D227" s="16">
        <v>43656.0</v>
      </c>
      <c r="E227" s="16" t="s">
        <v>23</v>
      </c>
      <c r="F227" s="16" t="s">
        <v>92</v>
      </c>
      <c r="G227" s="15" t="s">
        <v>215</v>
      </c>
      <c r="H227" s="9" t="s">
        <v>26</v>
      </c>
      <c r="I227" s="17">
        <v>45001.0</v>
      </c>
      <c r="J227" s="15">
        <v>7.2</v>
      </c>
      <c r="K227" s="14" t="str">
        <f>IF(I227=9001,VLOOKUP(J227,'ISO-reference'!$C$1:$D$67,2,FALSE),IF(I227=45001,VLOOKUP(J227,'ISO-reference'!$A$1:$B$40,2,FALSE),IF(I227=21001,VLOOKUP(J227,'ISO-reference'!$E$1:$F$75,2,FALSE),"No ISO Mapping")))</f>
        <v> Competence</v>
      </c>
      <c r="L227" s="15" t="s">
        <v>217</v>
      </c>
      <c r="M227" s="18"/>
      <c r="N227" s="19">
        <f t="shared" si="11"/>
        <v>43716</v>
      </c>
      <c r="O227" s="19">
        <v>43888.0</v>
      </c>
      <c r="P227" s="14" t="s">
        <v>250</v>
      </c>
      <c r="Q227" s="13" t="str">
        <f t="shared" si="2"/>
        <v>Closed</v>
      </c>
      <c r="R227" s="17">
        <f t="shared" si="3"/>
        <v>232</v>
      </c>
      <c r="S227" s="17">
        <f t="shared" si="4"/>
        <v>172</v>
      </c>
      <c r="T227" s="13"/>
      <c r="U227" s="13">
        <v>11669.0</v>
      </c>
    </row>
    <row r="228" ht="15.75" customHeight="1">
      <c r="A228" s="5">
        <v>227.0</v>
      </c>
      <c r="B228" s="6" t="s">
        <v>480</v>
      </c>
      <c r="C228" s="7" t="s">
        <v>22</v>
      </c>
      <c r="D228" s="8">
        <v>43656.0</v>
      </c>
      <c r="E228" s="8" t="s">
        <v>23</v>
      </c>
      <c r="F228" s="8" t="s">
        <v>92</v>
      </c>
      <c r="G228" s="7" t="s">
        <v>215</v>
      </c>
      <c r="H228" s="9" t="s">
        <v>26</v>
      </c>
      <c r="I228" s="10">
        <v>45001.0</v>
      </c>
      <c r="J228" s="7">
        <v>8.1</v>
      </c>
      <c r="K228" s="6" t="str">
        <f>IF(I228=9001,VLOOKUP(J228,'ISO-reference'!$C$1:$D$67,2,FALSE),IF(I228=45001,VLOOKUP(J228,'ISO-reference'!$A$1:$B$40,2,FALSE),IF(I228=21001,VLOOKUP(J228,'ISO-reference'!$E$1:$F$75,2,FALSE),"No ISO Mapping")))</f>
        <v> Operational planning and control</v>
      </c>
      <c r="L228" s="7" t="s">
        <v>217</v>
      </c>
      <c r="M228" s="11"/>
      <c r="N228" s="12">
        <f t="shared" si="11"/>
        <v>43716</v>
      </c>
      <c r="O228" s="12">
        <v>43888.0</v>
      </c>
      <c r="P228" s="6" t="s">
        <v>465</v>
      </c>
      <c r="Q228" s="5" t="str">
        <f t="shared" si="2"/>
        <v>Closed</v>
      </c>
      <c r="R228" s="10">
        <f t="shared" si="3"/>
        <v>232</v>
      </c>
      <c r="S228" s="10">
        <f t="shared" si="4"/>
        <v>172</v>
      </c>
      <c r="T228" s="5"/>
      <c r="U228" s="5">
        <v>11671.0</v>
      </c>
    </row>
    <row r="229" ht="15.75" customHeight="1">
      <c r="A229" s="13">
        <v>228.0</v>
      </c>
      <c r="B229" s="14" t="s">
        <v>481</v>
      </c>
      <c r="C229" s="15" t="s">
        <v>22</v>
      </c>
      <c r="D229" s="16">
        <v>43656.0</v>
      </c>
      <c r="E229" s="16" t="s">
        <v>23</v>
      </c>
      <c r="F229" s="16" t="s">
        <v>92</v>
      </c>
      <c r="G229" s="15" t="s">
        <v>215</v>
      </c>
      <c r="H229" s="9" t="s">
        <v>26</v>
      </c>
      <c r="I229" s="17">
        <v>45001.0</v>
      </c>
      <c r="J229" s="15">
        <v>5.2</v>
      </c>
      <c r="K229" s="14" t="str">
        <f>IF(I229=9001,VLOOKUP(J229,'ISO-reference'!$C$1:$D$67,2,FALSE),IF(I229=45001,VLOOKUP(J229,'ISO-reference'!$A$1:$B$40,2,FALSE),IF(I229=21001,VLOOKUP(J229,'ISO-reference'!$E$1:$F$75,2,FALSE),"No ISO Mapping")))</f>
        <v> OH&amp;S Policy</v>
      </c>
      <c r="L229" s="15" t="s">
        <v>217</v>
      </c>
      <c r="M229" s="18"/>
      <c r="N229" s="19">
        <f t="shared" si="11"/>
        <v>43716</v>
      </c>
      <c r="O229" s="19">
        <v>43888.0</v>
      </c>
      <c r="P229" s="14" t="s">
        <v>482</v>
      </c>
      <c r="Q229" s="13" t="str">
        <f t="shared" si="2"/>
        <v>Closed</v>
      </c>
      <c r="R229" s="17">
        <f t="shared" si="3"/>
        <v>232</v>
      </c>
      <c r="S229" s="17">
        <f t="shared" si="4"/>
        <v>172</v>
      </c>
      <c r="T229" s="13"/>
      <c r="U229" s="13">
        <v>11674.0</v>
      </c>
    </row>
    <row r="230" ht="15.75" customHeight="1">
      <c r="A230" s="5">
        <v>229.0</v>
      </c>
      <c r="B230" s="6" t="s">
        <v>483</v>
      </c>
      <c r="C230" s="7" t="s">
        <v>22</v>
      </c>
      <c r="D230" s="8">
        <v>43656.0</v>
      </c>
      <c r="E230" s="8" t="s">
        <v>23</v>
      </c>
      <c r="F230" s="8" t="s">
        <v>92</v>
      </c>
      <c r="G230" s="7" t="s">
        <v>215</v>
      </c>
      <c r="H230" s="9" t="s">
        <v>26</v>
      </c>
      <c r="I230" s="10">
        <v>45001.0</v>
      </c>
      <c r="J230" s="7">
        <v>8.1</v>
      </c>
      <c r="K230" s="6" t="str">
        <f>IF(I230=9001,VLOOKUP(J230,'ISO-reference'!$C$1:$D$67,2,FALSE),IF(I230=45001,VLOOKUP(J230,'ISO-reference'!$A$1:$B$40,2,FALSE),IF(I230=21001,VLOOKUP(J230,'ISO-reference'!$E$1:$F$75,2,FALSE),"No ISO Mapping")))</f>
        <v> Operational planning and control</v>
      </c>
      <c r="L230" s="7" t="s">
        <v>217</v>
      </c>
      <c r="M230" s="11"/>
      <c r="N230" s="12">
        <f t="shared" si="11"/>
        <v>43716</v>
      </c>
      <c r="O230" s="12">
        <v>43888.0</v>
      </c>
      <c r="P230" s="6" t="s">
        <v>440</v>
      </c>
      <c r="Q230" s="5" t="str">
        <f t="shared" si="2"/>
        <v>Closed</v>
      </c>
      <c r="R230" s="10">
        <f t="shared" si="3"/>
        <v>232</v>
      </c>
      <c r="S230" s="10">
        <f t="shared" si="4"/>
        <v>172</v>
      </c>
      <c r="T230" s="5"/>
      <c r="U230" s="5">
        <v>11676.0</v>
      </c>
    </row>
    <row r="231" ht="15.75" customHeight="1">
      <c r="A231" s="13">
        <v>230.0</v>
      </c>
      <c r="B231" s="14" t="s">
        <v>484</v>
      </c>
      <c r="C231" s="15" t="s">
        <v>22</v>
      </c>
      <c r="D231" s="16">
        <v>43656.0</v>
      </c>
      <c r="E231" s="16" t="s">
        <v>23</v>
      </c>
      <c r="F231" s="16" t="s">
        <v>92</v>
      </c>
      <c r="G231" s="15" t="s">
        <v>215</v>
      </c>
      <c r="H231" s="9" t="s">
        <v>26</v>
      </c>
      <c r="I231" s="17">
        <v>45001.0</v>
      </c>
      <c r="J231" s="15">
        <v>8.1</v>
      </c>
      <c r="K231" s="14" t="str">
        <f>IF(I231=9001,VLOOKUP(J231,'ISO-reference'!$C$1:$D$67,2,FALSE),IF(I231=45001,VLOOKUP(J231,'ISO-reference'!$A$1:$B$40,2,FALSE),IF(I231=21001,VLOOKUP(J231,'ISO-reference'!$E$1:$F$75,2,FALSE),"No ISO Mapping")))</f>
        <v> Operational planning and control</v>
      </c>
      <c r="L231" s="15" t="s">
        <v>217</v>
      </c>
      <c r="M231" s="18"/>
      <c r="N231" s="19">
        <f t="shared" si="11"/>
        <v>43716</v>
      </c>
      <c r="O231" s="19">
        <v>43888.0</v>
      </c>
      <c r="P231" s="14" t="s">
        <v>485</v>
      </c>
      <c r="Q231" s="13" t="str">
        <f t="shared" si="2"/>
        <v>Closed</v>
      </c>
      <c r="R231" s="17">
        <f t="shared" si="3"/>
        <v>232</v>
      </c>
      <c r="S231" s="17">
        <f t="shared" si="4"/>
        <v>172</v>
      </c>
      <c r="T231" s="13"/>
      <c r="U231" s="13">
        <v>11678.0</v>
      </c>
    </row>
    <row r="232" ht="15.75" customHeight="1">
      <c r="A232" s="5">
        <v>231.0</v>
      </c>
      <c r="B232" s="6" t="s">
        <v>486</v>
      </c>
      <c r="C232" s="7" t="s">
        <v>22</v>
      </c>
      <c r="D232" s="8">
        <v>43656.0</v>
      </c>
      <c r="E232" s="8" t="s">
        <v>23</v>
      </c>
      <c r="F232" s="8" t="s">
        <v>92</v>
      </c>
      <c r="G232" s="7" t="s">
        <v>215</v>
      </c>
      <c r="H232" s="9" t="s">
        <v>26</v>
      </c>
      <c r="I232" s="10">
        <v>45001.0</v>
      </c>
      <c r="J232" s="7" t="s">
        <v>456</v>
      </c>
      <c r="K232" s="6" t="str">
        <f>IF(I232=9001,VLOOKUP(J232,'ISO-reference'!$C$1:$D$67,2,FALSE),IF(I232=45001,VLOOKUP(J232,'ISO-reference'!$A$1:$B$40,2,FALSE),IF(I232=21001,VLOOKUP(J232,'ISO-reference'!$E$1:$F$75,2,FALSE),"No ISO Mapping")))</f>
        <v> Hazard identification &amp; assessment of risks and opportunities</v>
      </c>
      <c r="L232" s="7" t="s">
        <v>217</v>
      </c>
      <c r="M232" s="11"/>
      <c r="N232" s="12">
        <f t="shared" si="11"/>
        <v>43716</v>
      </c>
      <c r="O232" s="12">
        <v>43888.0</v>
      </c>
      <c r="P232" s="6" t="s">
        <v>448</v>
      </c>
      <c r="Q232" s="5" t="str">
        <f t="shared" si="2"/>
        <v>Closed</v>
      </c>
      <c r="R232" s="10">
        <f t="shared" si="3"/>
        <v>232</v>
      </c>
      <c r="S232" s="10">
        <f t="shared" si="4"/>
        <v>172</v>
      </c>
      <c r="T232" s="5"/>
      <c r="U232" s="5">
        <v>11679.0</v>
      </c>
    </row>
    <row r="233" ht="15.75" hidden="1" customHeight="1">
      <c r="A233" s="13">
        <v>232.0</v>
      </c>
      <c r="B233" s="14" t="s">
        <v>487</v>
      </c>
      <c r="C233" s="15" t="s">
        <v>22</v>
      </c>
      <c r="D233" s="16">
        <v>43656.0</v>
      </c>
      <c r="E233" s="16" t="s">
        <v>23</v>
      </c>
      <c r="F233" s="16" t="s">
        <v>92</v>
      </c>
      <c r="G233" s="15" t="s">
        <v>215</v>
      </c>
      <c r="H233" s="20" t="s">
        <v>105</v>
      </c>
      <c r="I233" s="17">
        <v>45001.0</v>
      </c>
      <c r="J233" s="15" t="s">
        <v>439</v>
      </c>
      <c r="K233" s="14" t="str">
        <f>IF(I233=9001,VLOOKUP(J233,'ISO-reference'!$C$1:$D$67,2,FALSE),IF(I233=45001,VLOOKUP(J233,'ISO-reference'!$A$1:$B$40,2,FALSE),IF(I233=21001,VLOOKUP(J233,'ISO-reference'!$E$1:$F$75,2,FALSE),"No ISO Mapping")))</f>
        <v> Determination of legal and other requirements</v>
      </c>
      <c r="L233" s="15" t="s">
        <v>27</v>
      </c>
      <c r="M233" s="18"/>
      <c r="N233" s="19">
        <f t="shared" si="11"/>
        <v>43716</v>
      </c>
      <c r="O233" s="19">
        <v>43888.0</v>
      </c>
      <c r="P233" s="14" t="s">
        <v>440</v>
      </c>
      <c r="Q233" s="13" t="str">
        <f t="shared" si="2"/>
        <v>Closed</v>
      </c>
      <c r="R233" s="17">
        <f t="shared" si="3"/>
        <v>232</v>
      </c>
      <c r="S233" s="17">
        <f t="shared" si="4"/>
        <v>172</v>
      </c>
      <c r="T233" s="13"/>
      <c r="U233" s="13">
        <v>11680.0</v>
      </c>
    </row>
    <row r="234" ht="15.75" hidden="1" customHeight="1">
      <c r="A234" s="5">
        <v>233.0</v>
      </c>
      <c r="B234" s="6" t="s">
        <v>488</v>
      </c>
      <c r="C234" s="7" t="s">
        <v>22</v>
      </c>
      <c r="D234" s="8">
        <v>43656.0</v>
      </c>
      <c r="E234" s="8" t="s">
        <v>23</v>
      </c>
      <c r="F234" s="8" t="s">
        <v>92</v>
      </c>
      <c r="G234" s="7" t="s">
        <v>215</v>
      </c>
      <c r="H234" s="20" t="s">
        <v>105</v>
      </c>
      <c r="I234" s="10">
        <v>45001.0</v>
      </c>
      <c r="J234" s="7">
        <v>8.1</v>
      </c>
      <c r="K234" s="6" t="str">
        <f>IF(I234=9001,VLOOKUP(J234,'ISO-reference'!$C$1:$D$67,2,FALSE),IF(I234=45001,VLOOKUP(J234,'ISO-reference'!$A$1:$B$40,2,FALSE),IF(I234=21001,VLOOKUP(J234,'ISO-reference'!$E$1:$F$75,2,FALSE),"No ISO Mapping")))</f>
        <v> Operational planning and control</v>
      </c>
      <c r="L234" s="7" t="s">
        <v>217</v>
      </c>
      <c r="M234" s="11"/>
      <c r="N234" s="12">
        <f t="shared" si="11"/>
        <v>43716</v>
      </c>
      <c r="O234" s="12">
        <v>43888.0</v>
      </c>
      <c r="P234" s="23" t="s">
        <v>489</v>
      </c>
      <c r="Q234" s="5" t="str">
        <f t="shared" si="2"/>
        <v>Closed</v>
      </c>
      <c r="R234" s="10">
        <f t="shared" si="3"/>
        <v>232</v>
      </c>
      <c r="S234" s="10">
        <f t="shared" si="4"/>
        <v>172</v>
      </c>
      <c r="T234" s="5"/>
      <c r="U234" s="5">
        <v>11681.0</v>
      </c>
    </row>
    <row r="235" ht="15.75" hidden="1" customHeight="1">
      <c r="A235" s="13">
        <v>234.0</v>
      </c>
      <c r="B235" s="14" t="s">
        <v>490</v>
      </c>
      <c r="C235" s="15" t="s">
        <v>22</v>
      </c>
      <c r="D235" s="16">
        <v>43656.0</v>
      </c>
      <c r="E235" s="16" t="s">
        <v>23</v>
      </c>
      <c r="F235" s="16" t="s">
        <v>92</v>
      </c>
      <c r="G235" s="15" t="s">
        <v>215</v>
      </c>
      <c r="H235" s="20" t="s">
        <v>105</v>
      </c>
      <c r="I235" s="17">
        <v>45001.0</v>
      </c>
      <c r="J235" s="15">
        <v>8.1</v>
      </c>
      <c r="K235" s="14" t="str">
        <f>IF(I235=9001,VLOOKUP(J235,'ISO-reference'!$C$1:$D$67,2,FALSE),IF(I235=45001,VLOOKUP(J235,'ISO-reference'!$A$1:$B$40,2,FALSE),IF(I235=21001,VLOOKUP(J235,'ISO-reference'!$E$1:$F$75,2,FALSE),"No ISO Mapping")))</f>
        <v> Operational planning and control</v>
      </c>
      <c r="L235" s="15" t="s">
        <v>217</v>
      </c>
      <c r="M235" s="18"/>
      <c r="N235" s="19">
        <f t="shared" si="11"/>
        <v>43716</v>
      </c>
      <c r="O235" s="19">
        <v>43888.0</v>
      </c>
      <c r="P235" s="14" t="s">
        <v>491</v>
      </c>
      <c r="Q235" s="13" t="str">
        <f t="shared" si="2"/>
        <v>Closed</v>
      </c>
      <c r="R235" s="17">
        <f t="shared" si="3"/>
        <v>232</v>
      </c>
      <c r="S235" s="17">
        <f t="shared" si="4"/>
        <v>172</v>
      </c>
      <c r="T235" s="13"/>
      <c r="U235" s="13">
        <v>11684.0</v>
      </c>
    </row>
    <row r="236" ht="15.75" hidden="1" customHeight="1">
      <c r="A236" s="5">
        <v>235.0</v>
      </c>
      <c r="B236" s="6" t="s">
        <v>492</v>
      </c>
      <c r="C236" s="7" t="s">
        <v>22</v>
      </c>
      <c r="D236" s="8">
        <v>43656.0</v>
      </c>
      <c r="E236" s="8" t="s">
        <v>23</v>
      </c>
      <c r="F236" s="8" t="s">
        <v>92</v>
      </c>
      <c r="G236" s="7" t="s">
        <v>215</v>
      </c>
      <c r="H236" s="20" t="s">
        <v>105</v>
      </c>
      <c r="I236" s="10">
        <v>45001.0</v>
      </c>
      <c r="J236" s="7">
        <v>8.1</v>
      </c>
      <c r="K236" s="6" t="str">
        <f>IF(I236=9001,VLOOKUP(J236,'ISO-reference'!$C$1:$D$67,2,FALSE),IF(I236=45001,VLOOKUP(J236,'ISO-reference'!$A$1:$B$40,2,FALSE),IF(I236=21001,VLOOKUP(J236,'ISO-reference'!$E$1:$F$75,2,FALSE),"No ISO Mapping")))</f>
        <v> Operational planning and control</v>
      </c>
      <c r="L236" s="7" t="s">
        <v>217</v>
      </c>
      <c r="M236" s="11"/>
      <c r="N236" s="12">
        <f t="shared" si="11"/>
        <v>43716</v>
      </c>
      <c r="O236" s="12">
        <v>43888.0</v>
      </c>
      <c r="P236" s="6" t="s">
        <v>493</v>
      </c>
      <c r="Q236" s="5" t="str">
        <f t="shared" si="2"/>
        <v>Closed</v>
      </c>
      <c r="R236" s="10">
        <f t="shared" si="3"/>
        <v>232</v>
      </c>
      <c r="S236" s="10">
        <f t="shared" si="4"/>
        <v>172</v>
      </c>
      <c r="T236" s="5"/>
      <c r="U236" s="5">
        <v>11685.0</v>
      </c>
    </row>
    <row r="237" ht="15.75" hidden="1" customHeight="1">
      <c r="A237" s="13">
        <v>236.0</v>
      </c>
      <c r="B237" s="14" t="s">
        <v>494</v>
      </c>
      <c r="C237" s="15" t="s">
        <v>22</v>
      </c>
      <c r="D237" s="16">
        <v>43656.0</v>
      </c>
      <c r="E237" s="16" t="s">
        <v>23</v>
      </c>
      <c r="F237" s="16" t="s">
        <v>92</v>
      </c>
      <c r="G237" s="15" t="s">
        <v>215</v>
      </c>
      <c r="H237" s="20" t="s">
        <v>105</v>
      </c>
      <c r="I237" s="17">
        <v>45001.0</v>
      </c>
      <c r="J237" s="15">
        <v>8.1</v>
      </c>
      <c r="K237" s="14" t="str">
        <f>IF(I237=9001,VLOOKUP(J237,'ISO-reference'!$C$1:$D$67,2,FALSE),IF(I237=45001,VLOOKUP(J237,'ISO-reference'!$A$1:$B$40,2,FALSE),IF(I237=21001,VLOOKUP(J237,'ISO-reference'!$E$1:$F$75,2,FALSE),"No ISO Mapping")))</f>
        <v> Operational planning and control</v>
      </c>
      <c r="L237" s="15" t="s">
        <v>217</v>
      </c>
      <c r="M237" s="18"/>
      <c r="N237" s="19">
        <f t="shared" si="11"/>
        <v>43716</v>
      </c>
      <c r="O237" s="19">
        <v>43888.0</v>
      </c>
      <c r="P237" s="14" t="s">
        <v>495</v>
      </c>
      <c r="Q237" s="13" t="str">
        <f t="shared" si="2"/>
        <v>Closed</v>
      </c>
      <c r="R237" s="17">
        <f t="shared" si="3"/>
        <v>232</v>
      </c>
      <c r="S237" s="17">
        <f t="shared" si="4"/>
        <v>172</v>
      </c>
      <c r="T237" s="13"/>
      <c r="U237" s="13">
        <v>11687.0</v>
      </c>
    </row>
    <row r="238" ht="15.75" hidden="1" customHeight="1">
      <c r="A238" s="5">
        <v>237.0</v>
      </c>
      <c r="B238" s="6" t="s">
        <v>496</v>
      </c>
      <c r="C238" s="7" t="s">
        <v>22</v>
      </c>
      <c r="D238" s="8">
        <v>43656.0</v>
      </c>
      <c r="E238" s="8" t="s">
        <v>23</v>
      </c>
      <c r="F238" s="8" t="s">
        <v>92</v>
      </c>
      <c r="G238" s="7" t="s">
        <v>215</v>
      </c>
      <c r="H238" s="20" t="s">
        <v>105</v>
      </c>
      <c r="I238" s="10">
        <v>45001.0</v>
      </c>
      <c r="J238" s="7">
        <v>8.1</v>
      </c>
      <c r="K238" s="6" t="str">
        <f>IF(I238=9001,VLOOKUP(J238,'ISO-reference'!$C$1:$D$67,2,FALSE),IF(I238=45001,VLOOKUP(J238,'ISO-reference'!$A$1:$B$40,2,FALSE),IF(I238=21001,VLOOKUP(J238,'ISO-reference'!$E$1:$F$75,2,FALSE),"No ISO Mapping")))</f>
        <v> Operational planning and control</v>
      </c>
      <c r="L238" s="7" t="s">
        <v>217</v>
      </c>
      <c r="M238" s="11"/>
      <c r="N238" s="12">
        <f t="shared" si="11"/>
        <v>43716</v>
      </c>
      <c r="O238" s="12">
        <v>43888.0</v>
      </c>
      <c r="P238" s="6" t="s">
        <v>497</v>
      </c>
      <c r="Q238" s="5" t="str">
        <f t="shared" si="2"/>
        <v>Closed</v>
      </c>
      <c r="R238" s="10">
        <f t="shared" si="3"/>
        <v>232</v>
      </c>
      <c r="S238" s="10">
        <f t="shared" si="4"/>
        <v>172</v>
      </c>
      <c r="T238" s="5"/>
      <c r="U238" s="5">
        <v>11688.0</v>
      </c>
    </row>
    <row r="239" ht="15.75" hidden="1" customHeight="1">
      <c r="A239" s="13">
        <v>238.0</v>
      </c>
      <c r="B239" s="14" t="s">
        <v>498</v>
      </c>
      <c r="C239" s="15" t="s">
        <v>22</v>
      </c>
      <c r="D239" s="16">
        <v>43656.0</v>
      </c>
      <c r="E239" s="16" t="s">
        <v>23</v>
      </c>
      <c r="F239" s="16" t="s">
        <v>92</v>
      </c>
      <c r="G239" s="15" t="s">
        <v>215</v>
      </c>
      <c r="H239" s="20" t="s">
        <v>105</v>
      </c>
      <c r="I239" s="17">
        <v>9001.0</v>
      </c>
      <c r="J239" s="15">
        <v>8.1</v>
      </c>
      <c r="K239" s="14" t="str">
        <f>IF(I239=9001,VLOOKUP(J239,'ISO-reference'!$C$1:$D$67,2,FALSE),IF(I239=45001,VLOOKUP(J239,'ISO-reference'!$A$1:$B$40,2,FALSE),IF(I239=21001,VLOOKUP(J239,'ISO-reference'!$E$1:$F$75,2,FALSE),"No ISO Mapping")))</f>
        <v> Operational planning and control</v>
      </c>
      <c r="L239" s="15" t="s">
        <v>217</v>
      </c>
      <c r="M239" s="18"/>
      <c r="N239" s="19">
        <v>44012.0</v>
      </c>
      <c r="O239" s="19">
        <v>44001.0</v>
      </c>
      <c r="P239" s="14" t="s">
        <v>499</v>
      </c>
      <c r="Q239" s="13" t="str">
        <f t="shared" si="2"/>
        <v>Closed</v>
      </c>
      <c r="R239" s="17">
        <f t="shared" si="3"/>
        <v>345</v>
      </c>
      <c r="S239" s="17">
        <f t="shared" si="4"/>
        <v>-11</v>
      </c>
      <c r="T239" s="13"/>
      <c r="U239" s="13">
        <v>11689.0</v>
      </c>
    </row>
    <row r="240" ht="15.75" hidden="1" customHeight="1">
      <c r="A240" s="5">
        <v>239.0</v>
      </c>
      <c r="B240" s="6" t="s">
        <v>500</v>
      </c>
      <c r="C240" s="7" t="s">
        <v>22</v>
      </c>
      <c r="D240" s="8">
        <v>43656.0</v>
      </c>
      <c r="E240" s="8" t="s">
        <v>23</v>
      </c>
      <c r="F240" s="8" t="s">
        <v>92</v>
      </c>
      <c r="G240" s="7" t="s">
        <v>215</v>
      </c>
      <c r="H240" s="20" t="s">
        <v>105</v>
      </c>
      <c r="I240" s="10">
        <v>45001.0</v>
      </c>
      <c r="J240" s="7" t="s">
        <v>439</v>
      </c>
      <c r="K240" s="6" t="str">
        <f>IF(I240=9001,VLOOKUP(J240,'ISO-reference'!$C$1:$D$67,2,FALSE),IF(I240=45001,VLOOKUP(J240,'ISO-reference'!$A$1:$B$40,2,FALSE),IF(I240=21001,VLOOKUP(J240,'ISO-reference'!$E$1:$F$75,2,FALSE),"No ISO Mapping")))</f>
        <v> Determination of legal and other requirements</v>
      </c>
      <c r="L240" s="7" t="s">
        <v>217</v>
      </c>
      <c r="M240" s="11"/>
      <c r="N240" s="12">
        <f t="shared" ref="N240:N247" si="12">D240+60</f>
        <v>43716</v>
      </c>
      <c r="O240" s="12">
        <v>43888.0</v>
      </c>
      <c r="P240" s="6" t="s">
        <v>440</v>
      </c>
      <c r="Q240" s="5" t="str">
        <f t="shared" si="2"/>
        <v>Closed</v>
      </c>
      <c r="R240" s="10">
        <f t="shared" si="3"/>
        <v>232</v>
      </c>
      <c r="S240" s="10">
        <f t="shared" si="4"/>
        <v>172</v>
      </c>
      <c r="T240" s="5"/>
      <c r="U240" s="5">
        <v>11691.0</v>
      </c>
    </row>
    <row r="241" ht="15.75" hidden="1" customHeight="1">
      <c r="A241" s="13">
        <v>240.0</v>
      </c>
      <c r="B241" s="14" t="s">
        <v>501</v>
      </c>
      <c r="C241" s="15" t="s">
        <v>22</v>
      </c>
      <c r="D241" s="16">
        <v>43656.0</v>
      </c>
      <c r="E241" s="16" t="s">
        <v>23</v>
      </c>
      <c r="F241" s="16" t="s">
        <v>92</v>
      </c>
      <c r="G241" s="15" t="s">
        <v>215</v>
      </c>
      <c r="H241" s="20" t="s">
        <v>105</v>
      </c>
      <c r="I241" s="17">
        <v>45001.0</v>
      </c>
      <c r="J241" s="15" t="s">
        <v>439</v>
      </c>
      <c r="K241" s="14" t="str">
        <f>IF(I241=9001,VLOOKUP(J241,'ISO-reference'!$C$1:$D$67,2,FALSE),IF(I241=45001,VLOOKUP(J241,'ISO-reference'!$A$1:$B$40,2,FALSE),IF(I241=21001,VLOOKUP(J241,'ISO-reference'!$E$1:$F$75,2,FALSE),"No ISO Mapping")))</f>
        <v> Determination of legal and other requirements</v>
      </c>
      <c r="L241" s="15" t="s">
        <v>217</v>
      </c>
      <c r="M241" s="18"/>
      <c r="N241" s="19">
        <f t="shared" si="12"/>
        <v>43716</v>
      </c>
      <c r="O241" s="19">
        <v>43888.0</v>
      </c>
      <c r="P241" s="14" t="s">
        <v>502</v>
      </c>
      <c r="Q241" s="13" t="str">
        <f t="shared" si="2"/>
        <v>Closed</v>
      </c>
      <c r="R241" s="17">
        <f t="shared" si="3"/>
        <v>232</v>
      </c>
      <c r="S241" s="17">
        <f t="shared" si="4"/>
        <v>172</v>
      </c>
      <c r="T241" s="13"/>
      <c r="U241" s="13">
        <v>11692.0</v>
      </c>
    </row>
    <row r="242" ht="15.75" hidden="1" customHeight="1">
      <c r="A242" s="5">
        <v>241.0</v>
      </c>
      <c r="B242" s="6" t="s">
        <v>503</v>
      </c>
      <c r="C242" s="7" t="s">
        <v>22</v>
      </c>
      <c r="D242" s="8">
        <v>43656.0</v>
      </c>
      <c r="E242" s="8" t="s">
        <v>23</v>
      </c>
      <c r="F242" s="8" t="s">
        <v>92</v>
      </c>
      <c r="G242" s="7" t="s">
        <v>215</v>
      </c>
      <c r="H242" s="20" t="s">
        <v>105</v>
      </c>
      <c r="I242" s="10">
        <v>45001.0</v>
      </c>
      <c r="J242" s="7">
        <v>8.1</v>
      </c>
      <c r="K242" s="6" t="str">
        <f>IF(I242=9001,VLOOKUP(J242,'ISO-reference'!$C$1:$D$67,2,FALSE),IF(I242=45001,VLOOKUP(J242,'ISO-reference'!$A$1:$B$40,2,FALSE),IF(I242=21001,VLOOKUP(J242,'ISO-reference'!$E$1:$F$75,2,FALSE),"No ISO Mapping")))</f>
        <v> Operational planning and control</v>
      </c>
      <c r="L242" s="7" t="s">
        <v>217</v>
      </c>
      <c r="M242" s="11"/>
      <c r="N242" s="12">
        <f t="shared" si="12"/>
        <v>43716</v>
      </c>
      <c r="O242" s="12">
        <v>43888.0</v>
      </c>
      <c r="P242" s="6" t="s">
        <v>504</v>
      </c>
      <c r="Q242" s="5" t="str">
        <f t="shared" si="2"/>
        <v>Closed</v>
      </c>
      <c r="R242" s="10">
        <f t="shared" si="3"/>
        <v>232</v>
      </c>
      <c r="S242" s="10">
        <f t="shared" si="4"/>
        <v>172</v>
      </c>
      <c r="T242" s="5"/>
      <c r="U242" s="5">
        <v>11693.0</v>
      </c>
    </row>
    <row r="243" ht="15.75" hidden="1" customHeight="1">
      <c r="A243" s="13">
        <v>242.0</v>
      </c>
      <c r="B243" s="14" t="s">
        <v>505</v>
      </c>
      <c r="C243" s="15" t="s">
        <v>22</v>
      </c>
      <c r="D243" s="16">
        <v>43656.0</v>
      </c>
      <c r="E243" s="16" t="s">
        <v>23</v>
      </c>
      <c r="F243" s="16" t="s">
        <v>92</v>
      </c>
      <c r="G243" s="15" t="s">
        <v>215</v>
      </c>
      <c r="H243" s="20" t="s">
        <v>105</v>
      </c>
      <c r="I243" s="17">
        <v>45001.0</v>
      </c>
      <c r="J243" s="15">
        <v>8.1</v>
      </c>
      <c r="K243" s="14" t="str">
        <f>IF(I243=9001,VLOOKUP(J243,'ISO-reference'!$C$1:$D$67,2,FALSE),IF(I243=45001,VLOOKUP(J243,'ISO-reference'!$A$1:$B$40,2,FALSE),IF(I243=21001,VLOOKUP(J243,'ISO-reference'!$E$1:$F$75,2,FALSE),"No ISO Mapping")))</f>
        <v> Operational planning and control</v>
      </c>
      <c r="L243" s="15" t="s">
        <v>217</v>
      </c>
      <c r="M243" s="18"/>
      <c r="N243" s="19">
        <f t="shared" si="12"/>
        <v>43716</v>
      </c>
      <c r="O243" s="19">
        <v>43888.0</v>
      </c>
      <c r="P243" s="14" t="s">
        <v>506</v>
      </c>
      <c r="Q243" s="13" t="str">
        <f t="shared" si="2"/>
        <v>Closed</v>
      </c>
      <c r="R243" s="17">
        <f t="shared" si="3"/>
        <v>232</v>
      </c>
      <c r="S243" s="17">
        <f t="shared" si="4"/>
        <v>172</v>
      </c>
      <c r="T243" s="13"/>
      <c r="U243" s="13">
        <v>11694.0</v>
      </c>
    </row>
    <row r="244" ht="15.75" hidden="1" customHeight="1">
      <c r="A244" s="5">
        <v>243.0</v>
      </c>
      <c r="B244" s="6" t="s">
        <v>507</v>
      </c>
      <c r="C244" s="7" t="s">
        <v>22</v>
      </c>
      <c r="D244" s="8">
        <v>43656.0</v>
      </c>
      <c r="E244" s="8" t="s">
        <v>23</v>
      </c>
      <c r="F244" s="8" t="s">
        <v>92</v>
      </c>
      <c r="G244" s="7" t="s">
        <v>215</v>
      </c>
      <c r="H244" s="20" t="s">
        <v>105</v>
      </c>
      <c r="I244" s="10">
        <v>9001.0</v>
      </c>
      <c r="J244" s="7">
        <v>8.3</v>
      </c>
      <c r="K244" s="6" t="str">
        <f>IF(I244=9001,VLOOKUP(J244,'ISO-reference'!$C$1:$D$67,2,FALSE),IF(I244=45001,VLOOKUP(J244,'ISO-reference'!$A$1:$B$40,2,FALSE),IF(I244=21001,VLOOKUP(J244,'ISO-reference'!$E$1:$F$75,2,FALSE),"No ISO Mapping")))</f>
        <v> Design &amp; development of products &amp; services</v>
      </c>
      <c r="L244" s="7" t="s">
        <v>217</v>
      </c>
      <c r="M244" s="11"/>
      <c r="N244" s="12">
        <f t="shared" si="12"/>
        <v>43716</v>
      </c>
      <c r="O244" s="12">
        <v>43965.0</v>
      </c>
      <c r="P244" s="6" t="s">
        <v>508</v>
      </c>
      <c r="Q244" s="5" t="str">
        <f t="shared" si="2"/>
        <v>Closed</v>
      </c>
      <c r="R244" s="10">
        <f t="shared" si="3"/>
        <v>309</v>
      </c>
      <c r="S244" s="10">
        <f t="shared" si="4"/>
        <v>249</v>
      </c>
      <c r="T244" s="5"/>
      <c r="U244" s="5">
        <v>11695.0</v>
      </c>
    </row>
    <row r="245" ht="15.75" hidden="1" customHeight="1">
      <c r="A245" s="13">
        <v>244.0</v>
      </c>
      <c r="B245" s="14" t="s">
        <v>509</v>
      </c>
      <c r="C245" s="15" t="s">
        <v>22</v>
      </c>
      <c r="D245" s="16">
        <v>43656.0</v>
      </c>
      <c r="E245" s="16" t="s">
        <v>23</v>
      </c>
      <c r="F245" s="16" t="s">
        <v>92</v>
      </c>
      <c r="G245" s="15" t="s">
        <v>215</v>
      </c>
      <c r="H245" s="20" t="s">
        <v>105</v>
      </c>
      <c r="I245" s="17">
        <v>45001.0</v>
      </c>
      <c r="J245" s="15" t="s">
        <v>439</v>
      </c>
      <c r="K245" s="14" t="str">
        <f>IF(I245=9001,VLOOKUP(J245,'ISO-reference'!$C$1:$D$67,2,FALSE),IF(I245=45001,VLOOKUP(J245,'ISO-reference'!$A$1:$B$40,2,FALSE),IF(I245=21001,VLOOKUP(J245,'ISO-reference'!$E$1:$F$75,2,FALSE),"No ISO Mapping")))</f>
        <v> Determination of legal and other requirements</v>
      </c>
      <c r="L245" s="15" t="s">
        <v>217</v>
      </c>
      <c r="M245" s="18"/>
      <c r="N245" s="19">
        <f t="shared" si="12"/>
        <v>43716</v>
      </c>
      <c r="O245" s="19">
        <v>43888.0</v>
      </c>
      <c r="P245" s="14" t="s">
        <v>510</v>
      </c>
      <c r="Q245" s="13" t="str">
        <f t="shared" si="2"/>
        <v>Closed</v>
      </c>
      <c r="R245" s="17">
        <f t="shared" si="3"/>
        <v>232</v>
      </c>
      <c r="S245" s="17">
        <f t="shared" si="4"/>
        <v>172</v>
      </c>
      <c r="T245" s="13"/>
      <c r="U245" s="13">
        <v>11696.0</v>
      </c>
    </row>
    <row r="246" ht="15.75" hidden="1" customHeight="1">
      <c r="A246" s="5">
        <v>245.0</v>
      </c>
      <c r="B246" s="6" t="s">
        <v>511</v>
      </c>
      <c r="C246" s="7" t="s">
        <v>22</v>
      </c>
      <c r="D246" s="8">
        <v>43656.0</v>
      </c>
      <c r="E246" s="8" t="s">
        <v>23</v>
      </c>
      <c r="F246" s="8" t="s">
        <v>92</v>
      </c>
      <c r="G246" s="7" t="s">
        <v>215</v>
      </c>
      <c r="H246" s="20" t="s">
        <v>105</v>
      </c>
      <c r="I246" s="10">
        <v>45001.0</v>
      </c>
      <c r="J246" s="7">
        <v>7.5</v>
      </c>
      <c r="K246" s="6" t="str">
        <f>IF(I246=9001,VLOOKUP(J246,'ISO-reference'!$C$1:$D$67,2,FALSE),IF(I246=45001,VLOOKUP(J246,'ISO-reference'!$A$1:$B$40,2,FALSE),IF(I246=21001,VLOOKUP(J246,'ISO-reference'!$E$1:$F$75,2,FALSE),"No ISO Mapping")))</f>
        <v> Documented information</v>
      </c>
      <c r="L246" s="7" t="s">
        <v>512</v>
      </c>
      <c r="M246" s="11"/>
      <c r="N246" s="12">
        <f t="shared" si="12"/>
        <v>43716</v>
      </c>
      <c r="O246" s="12">
        <v>43888.0</v>
      </c>
      <c r="P246" s="6" t="s">
        <v>513</v>
      </c>
      <c r="Q246" s="5" t="str">
        <f t="shared" si="2"/>
        <v>Closed</v>
      </c>
      <c r="R246" s="10">
        <f t="shared" si="3"/>
        <v>232</v>
      </c>
      <c r="S246" s="10">
        <f t="shared" si="4"/>
        <v>172</v>
      </c>
      <c r="T246" s="5"/>
      <c r="U246" s="5">
        <v>11698.0</v>
      </c>
    </row>
    <row r="247" ht="15.75" customHeight="1">
      <c r="A247" s="13">
        <v>246.0</v>
      </c>
      <c r="B247" s="14" t="s">
        <v>514</v>
      </c>
      <c r="C247" s="15" t="s">
        <v>22</v>
      </c>
      <c r="D247" s="16">
        <v>43626.0</v>
      </c>
      <c r="E247" s="16" t="s">
        <v>23</v>
      </c>
      <c r="F247" s="16" t="s">
        <v>92</v>
      </c>
      <c r="G247" s="15" t="s">
        <v>515</v>
      </c>
      <c r="H247" s="9" t="s">
        <v>26</v>
      </c>
      <c r="I247" s="17">
        <v>9001.0</v>
      </c>
      <c r="J247" s="15" t="s">
        <v>216</v>
      </c>
      <c r="K247" s="14" t="str">
        <f>IF(I247=9001,VLOOKUP(J247,'ISO-reference'!$C$1:$D$67,2,FALSE),IF(I247=45001,VLOOKUP(J247,'ISO-reference'!$A$1:$B$40,2,FALSE),IF(I247=21001,VLOOKUP(J247,'ISO-reference'!$E$1:$F$75,2,FALSE),"No ISO Mapping")))</f>
        <v> Determining requirements for products &amp; services</v>
      </c>
      <c r="L247" s="15" t="s">
        <v>217</v>
      </c>
      <c r="M247" s="18"/>
      <c r="N247" s="19">
        <f t="shared" si="12"/>
        <v>43686</v>
      </c>
      <c r="O247" s="19">
        <v>43888.0</v>
      </c>
      <c r="P247" s="14" t="s">
        <v>516</v>
      </c>
      <c r="Q247" s="13" t="str">
        <f t="shared" si="2"/>
        <v>Closed</v>
      </c>
      <c r="R247" s="17">
        <f t="shared" si="3"/>
        <v>262</v>
      </c>
      <c r="S247" s="17">
        <f t="shared" si="4"/>
        <v>202</v>
      </c>
      <c r="T247" s="13"/>
      <c r="U247" s="13">
        <v>12262.0</v>
      </c>
    </row>
    <row r="248" ht="15.75" customHeight="1">
      <c r="A248" s="5">
        <v>247.0</v>
      </c>
      <c r="B248" s="6" t="s">
        <v>517</v>
      </c>
      <c r="C248" s="7" t="s">
        <v>22</v>
      </c>
      <c r="D248" s="8">
        <v>43626.0</v>
      </c>
      <c r="E248" s="8" t="s">
        <v>23</v>
      </c>
      <c r="F248" s="8" t="s">
        <v>92</v>
      </c>
      <c r="G248" s="7" t="s">
        <v>515</v>
      </c>
      <c r="H248" s="9" t="s">
        <v>26</v>
      </c>
      <c r="I248" s="10">
        <v>9001.0</v>
      </c>
      <c r="J248" s="7" t="s">
        <v>216</v>
      </c>
      <c r="K248" s="6" t="str">
        <f>IF(I248=9001,VLOOKUP(J248,'ISO-reference'!$C$1:$D$67,2,FALSE),IF(I248=45001,VLOOKUP(J248,'ISO-reference'!$A$1:$B$40,2,FALSE),IF(I248=21001,VLOOKUP(J248,'ISO-reference'!$E$1:$F$75,2,FALSE),"No ISO Mapping")))</f>
        <v> Determining requirements for products &amp; services</v>
      </c>
      <c r="L248" s="7" t="s">
        <v>217</v>
      </c>
      <c r="M248" s="11"/>
      <c r="N248" s="12">
        <v>43999.0</v>
      </c>
      <c r="O248" s="12">
        <v>44138.0</v>
      </c>
      <c r="P248" s="24" t="s">
        <v>518</v>
      </c>
      <c r="Q248" s="5" t="str">
        <f t="shared" si="2"/>
        <v>Closed</v>
      </c>
      <c r="R248" s="10">
        <f t="shared" si="3"/>
        <v>512</v>
      </c>
      <c r="S248" s="10">
        <f t="shared" si="4"/>
        <v>139</v>
      </c>
      <c r="T248" s="5"/>
      <c r="U248" s="5">
        <v>12263.0</v>
      </c>
    </row>
    <row r="249" ht="15.75" customHeight="1">
      <c r="A249" s="13">
        <v>248.0</v>
      </c>
      <c r="B249" s="14" t="s">
        <v>519</v>
      </c>
      <c r="C249" s="15" t="s">
        <v>22</v>
      </c>
      <c r="D249" s="16">
        <v>43626.0</v>
      </c>
      <c r="E249" s="16" t="s">
        <v>23</v>
      </c>
      <c r="F249" s="16" t="s">
        <v>92</v>
      </c>
      <c r="G249" s="15" t="s">
        <v>515</v>
      </c>
      <c r="H249" s="9" t="s">
        <v>26</v>
      </c>
      <c r="I249" s="17">
        <v>9001.0</v>
      </c>
      <c r="J249" s="15" t="s">
        <v>216</v>
      </c>
      <c r="K249" s="14" t="str">
        <f>IF(I249=9001,VLOOKUP(J249,'ISO-reference'!$C$1:$D$67,2,FALSE),IF(I249=45001,VLOOKUP(J249,'ISO-reference'!$A$1:$B$40,2,FALSE),IF(I249=21001,VLOOKUP(J249,'ISO-reference'!$E$1:$F$75,2,FALSE),"No ISO Mapping")))</f>
        <v> Determining requirements for products &amp; services</v>
      </c>
      <c r="L249" s="15" t="s">
        <v>217</v>
      </c>
      <c r="M249" s="18"/>
      <c r="N249" s="19">
        <f t="shared" ref="N249:N252" si="13">D249+60</f>
        <v>43686</v>
      </c>
      <c r="O249" s="19">
        <v>43888.0</v>
      </c>
      <c r="P249" s="14" t="s">
        <v>520</v>
      </c>
      <c r="Q249" s="13" t="str">
        <f t="shared" si="2"/>
        <v>Closed</v>
      </c>
      <c r="R249" s="17">
        <f t="shared" si="3"/>
        <v>262</v>
      </c>
      <c r="S249" s="17">
        <f t="shared" si="4"/>
        <v>202</v>
      </c>
      <c r="T249" s="13"/>
      <c r="U249" s="13">
        <v>12264.0</v>
      </c>
    </row>
    <row r="250" ht="15.75" customHeight="1">
      <c r="A250" s="5">
        <v>249.0</v>
      </c>
      <c r="B250" s="6" t="s">
        <v>521</v>
      </c>
      <c r="C250" s="7" t="s">
        <v>22</v>
      </c>
      <c r="D250" s="8">
        <v>43626.0</v>
      </c>
      <c r="E250" s="8" t="s">
        <v>23</v>
      </c>
      <c r="F250" s="8" t="s">
        <v>92</v>
      </c>
      <c r="G250" s="7" t="s">
        <v>515</v>
      </c>
      <c r="H250" s="9" t="s">
        <v>26</v>
      </c>
      <c r="I250" s="10">
        <v>9001.0</v>
      </c>
      <c r="J250" s="7" t="s">
        <v>216</v>
      </c>
      <c r="K250" s="6" t="str">
        <f>IF(I250=9001,VLOOKUP(J250,'ISO-reference'!$C$1:$D$67,2,FALSE),IF(I250=45001,VLOOKUP(J250,'ISO-reference'!$A$1:$B$40,2,FALSE),IF(I250=21001,VLOOKUP(J250,'ISO-reference'!$E$1:$F$75,2,FALSE),"No ISO Mapping")))</f>
        <v> Determining requirements for products &amp; services</v>
      </c>
      <c r="L250" s="7" t="s">
        <v>217</v>
      </c>
      <c r="M250" s="11"/>
      <c r="N250" s="12">
        <f t="shared" si="13"/>
        <v>43686</v>
      </c>
      <c r="O250" s="12">
        <v>43888.0</v>
      </c>
      <c r="P250" s="6" t="s">
        <v>522</v>
      </c>
      <c r="Q250" s="5" t="str">
        <f t="shared" si="2"/>
        <v>Closed</v>
      </c>
      <c r="R250" s="10">
        <f t="shared" si="3"/>
        <v>262</v>
      </c>
      <c r="S250" s="10">
        <f t="shared" si="4"/>
        <v>202</v>
      </c>
      <c r="T250" s="5"/>
      <c r="U250" s="5">
        <v>12265.0</v>
      </c>
    </row>
    <row r="251" ht="15.75" customHeight="1">
      <c r="A251" s="13">
        <v>250.0</v>
      </c>
      <c r="B251" s="14" t="s">
        <v>523</v>
      </c>
      <c r="C251" s="15" t="s">
        <v>22</v>
      </c>
      <c r="D251" s="16">
        <v>43626.0</v>
      </c>
      <c r="E251" s="16" t="s">
        <v>23</v>
      </c>
      <c r="F251" s="16" t="s">
        <v>92</v>
      </c>
      <c r="G251" s="15" t="s">
        <v>515</v>
      </c>
      <c r="H251" s="9" t="s">
        <v>26</v>
      </c>
      <c r="I251" s="17">
        <v>9001.0</v>
      </c>
      <c r="J251" s="15" t="s">
        <v>216</v>
      </c>
      <c r="K251" s="14" t="str">
        <f>IF(I251=9001,VLOOKUP(J251,'ISO-reference'!$C$1:$D$67,2,FALSE),IF(I251=45001,VLOOKUP(J251,'ISO-reference'!$A$1:$B$40,2,FALSE),IF(I251=21001,VLOOKUP(J251,'ISO-reference'!$E$1:$F$75,2,FALSE),"No ISO Mapping")))</f>
        <v> Determining requirements for products &amp; services</v>
      </c>
      <c r="L251" s="15" t="s">
        <v>217</v>
      </c>
      <c r="M251" s="18"/>
      <c r="N251" s="19">
        <f t="shared" si="13"/>
        <v>43686</v>
      </c>
      <c r="O251" s="19">
        <v>43888.0</v>
      </c>
      <c r="P251" s="14" t="s">
        <v>524</v>
      </c>
      <c r="Q251" s="13" t="str">
        <f t="shared" si="2"/>
        <v>Closed</v>
      </c>
      <c r="R251" s="17">
        <f t="shared" si="3"/>
        <v>262</v>
      </c>
      <c r="S251" s="17">
        <f t="shared" si="4"/>
        <v>202</v>
      </c>
      <c r="T251" s="13"/>
      <c r="U251" s="13">
        <v>12267.0</v>
      </c>
    </row>
    <row r="252" ht="15.75" hidden="1" customHeight="1">
      <c r="A252" s="5">
        <v>251.0</v>
      </c>
      <c r="B252" s="6" t="s">
        <v>525</v>
      </c>
      <c r="C252" s="7" t="s">
        <v>22</v>
      </c>
      <c r="D252" s="8">
        <v>43626.0</v>
      </c>
      <c r="E252" s="8" t="s">
        <v>23</v>
      </c>
      <c r="F252" s="8" t="s">
        <v>92</v>
      </c>
      <c r="G252" s="7" t="s">
        <v>515</v>
      </c>
      <c r="H252" s="20" t="s">
        <v>105</v>
      </c>
      <c r="I252" s="10">
        <v>45001.0</v>
      </c>
      <c r="J252" s="7">
        <v>7.1</v>
      </c>
      <c r="K252" s="6" t="str">
        <f>IF(I252=9001,VLOOKUP(J252,'ISO-reference'!$C$1:$D$67,2,FALSE),IF(I252=45001,VLOOKUP(J252,'ISO-reference'!$A$1:$B$40,2,FALSE),IF(I252=21001,VLOOKUP(J252,'ISO-reference'!$E$1:$F$75,2,FALSE),"No ISO Mapping")))</f>
        <v> Resources</v>
      </c>
      <c r="L252" s="7" t="s">
        <v>217</v>
      </c>
      <c r="M252" s="11"/>
      <c r="N252" s="12">
        <f t="shared" si="13"/>
        <v>43686</v>
      </c>
      <c r="O252" s="12">
        <v>43909.0</v>
      </c>
      <c r="P252" s="6" t="s">
        <v>526</v>
      </c>
      <c r="Q252" s="5" t="str">
        <f t="shared" si="2"/>
        <v>Closed</v>
      </c>
      <c r="R252" s="10">
        <f t="shared" si="3"/>
        <v>283</v>
      </c>
      <c r="S252" s="10">
        <f t="shared" si="4"/>
        <v>223</v>
      </c>
      <c r="T252" s="5"/>
      <c r="U252" s="5">
        <v>12268.0</v>
      </c>
    </row>
    <row r="253" ht="15.75" hidden="1" customHeight="1">
      <c r="A253" s="13">
        <v>252.0</v>
      </c>
      <c r="B253" s="14" t="s">
        <v>527</v>
      </c>
      <c r="C253" s="15" t="s">
        <v>22</v>
      </c>
      <c r="D253" s="16">
        <v>43626.0</v>
      </c>
      <c r="E253" s="16" t="s">
        <v>23</v>
      </c>
      <c r="F253" s="16" t="s">
        <v>92</v>
      </c>
      <c r="G253" s="15" t="s">
        <v>515</v>
      </c>
      <c r="H253" s="20" t="s">
        <v>105</v>
      </c>
      <c r="I253" s="17">
        <v>45001.0</v>
      </c>
      <c r="J253" s="15">
        <v>7.1</v>
      </c>
      <c r="K253" s="14" t="str">
        <f>IF(I253=9001,VLOOKUP(J253,'ISO-reference'!$C$1:$D$67,2,FALSE),IF(I253=45001,VLOOKUP(J253,'ISO-reference'!$A$1:$B$40,2,FALSE),IF(I253=21001,VLOOKUP(J253,'ISO-reference'!$E$1:$F$75,2,FALSE),"No ISO Mapping")))</f>
        <v> Resources</v>
      </c>
      <c r="L253" s="15" t="s">
        <v>217</v>
      </c>
      <c r="M253" s="18"/>
      <c r="N253" s="19">
        <v>43999.0</v>
      </c>
      <c r="O253" s="19">
        <v>44000.0</v>
      </c>
      <c r="P253" s="14" t="s">
        <v>528</v>
      </c>
      <c r="Q253" s="13" t="str">
        <f t="shared" si="2"/>
        <v>Closed</v>
      </c>
      <c r="R253" s="17">
        <f t="shared" si="3"/>
        <v>374</v>
      </c>
      <c r="S253" s="17">
        <f t="shared" si="4"/>
        <v>1</v>
      </c>
      <c r="T253" s="13"/>
      <c r="U253" s="13">
        <v>12269.0</v>
      </c>
    </row>
    <row r="254" ht="15.75" hidden="1" customHeight="1">
      <c r="A254" s="5">
        <v>253.0</v>
      </c>
      <c r="B254" s="6" t="s">
        <v>529</v>
      </c>
      <c r="C254" s="7" t="s">
        <v>22</v>
      </c>
      <c r="D254" s="8">
        <v>43626.0</v>
      </c>
      <c r="E254" s="8" t="s">
        <v>23</v>
      </c>
      <c r="F254" s="8" t="s">
        <v>92</v>
      </c>
      <c r="G254" s="7" t="s">
        <v>515</v>
      </c>
      <c r="H254" s="20" t="s">
        <v>105</v>
      </c>
      <c r="I254" s="10">
        <v>45001.0</v>
      </c>
      <c r="J254" s="7">
        <v>7.1</v>
      </c>
      <c r="K254" s="6" t="str">
        <f>IF(I254=9001,VLOOKUP(J254,'ISO-reference'!$C$1:$D$67,2,FALSE),IF(I254=45001,VLOOKUP(J254,'ISO-reference'!$A$1:$B$40,2,FALSE),IF(I254=21001,VLOOKUP(J254,'ISO-reference'!$E$1:$F$75,2,FALSE),"No ISO Mapping")))</f>
        <v> Resources</v>
      </c>
      <c r="L254" s="7" t="s">
        <v>217</v>
      </c>
      <c r="M254" s="11"/>
      <c r="N254" s="12">
        <f t="shared" ref="N254:N257" si="14">D254+60</f>
        <v>43686</v>
      </c>
      <c r="O254" s="12">
        <v>43907.0</v>
      </c>
      <c r="P254" s="6" t="s">
        <v>530</v>
      </c>
      <c r="Q254" s="5" t="str">
        <f t="shared" si="2"/>
        <v>Closed</v>
      </c>
      <c r="R254" s="10">
        <f t="shared" si="3"/>
        <v>281</v>
      </c>
      <c r="S254" s="10">
        <f t="shared" si="4"/>
        <v>221</v>
      </c>
      <c r="T254" s="5"/>
      <c r="U254" s="5">
        <v>12271.0</v>
      </c>
    </row>
    <row r="255" ht="15.75" hidden="1" customHeight="1">
      <c r="A255" s="13">
        <v>254.0</v>
      </c>
      <c r="B255" s="14" t="s">
        <v>531</v>
      </c>
      <c r="C255" s="15" t="s">
        <v>22</v>
      </c>
      <c r="D255" s="16">
        <v>43626.0</v>
      </c>
      <c r="E255" s="16" t="s">
        <v>23</v>
      </c>
      <c r="F255" s="16" t="s">
        <v>92</v>
      </c>
      <c r="G255" s="15" t="s">
        <v>515</v>
      </c>
      <c r="H255" s="20" t="s">
        <v>105</v>
      </c>
      <c r="I255" s="17">
        <v>45001.0</v>
      </c>
      <c r="J255" s="15">
        <v>7.1</v>
      </c>
      <c r="K255" s="14" t="str">
        <f>IF(I255=9001,VLOOKUP(J255,'ISO-reference'!$C$1:$D$67,2,FALSE),IF(I255=45001,VLOOKUP(J255,'ISO-reference'!$A$1:$B$40,2,FALSE),IF(I255=21001,VLOOKUP(J255,'ISO-reference'!$E$1:$F$75,2,FALSE),"No ISO Mapping")))</f>
        <v> Resources</v>
      </c>
      <c r="L255" s="15" t="s">
        <v>217</v>
      </c>
      <c r="M255" s="18"/>
      <c r="N255" s="19">
        <f t="shared" si="14"/>
        <v>43686</v>
      </c>
      <c r="O255" s="19">
        <v>43888.0</v>
      </c>
      <c r="P255" s="14" t="s">
        <v>532</v>
      </c>
      <c r="Q255" s="13" t="str">
        <f t="shared" si="2"/>
        <v>Closed</v>
      </c>
      <c r="R255" s="17">
        <f t="shared" si="3"/>
        <v>262</v>
      </c>
      <c r="S255" s="17">
        <f t="shared" si="4"/>
        <v>202</v>
      </c>
      <c r="T255" s="13"/>
      <c r="U255" s="13">
        <v>12272.0</v>
      </c>
    </row>
    <row r="256" ht="15.75" customHeight="1">
      <c r="A256" s="5">
        <v>255.0</v>
      </c>
      <c r="B256" s="6" t="s">
        <v>533</v>
      </c>
      <c r="C256" s="7" t="s">
        <v>22</v>
      </c>
      <c r="D256" s="8">
        <v>43626.0</v>
      </c>
      <c r="E256" s="8" t="s">
        <v>23</v>
      </c>
      <c r="F256" s="8" t="s">
        <v>92</v>
      </c>
      <c r="G256" s="7" t="s">
        <v>515</v>
      </c>
      <c r="H256" s="9" t="s">
        <v>26</v>
      </c>
      <c r="I256" s="10">
        <v>45001.0</v>
      </c>
      <c r="J256" s="7">
        <v>7.1</v>
      </c>
      <c r="K256" s="6" t="str">
        <f>IF(I256=9001,VLOOKUP(J256,'ISO-reference'!$C$1:$D$67,2,FALSE),IF(I256=45001,VLOOKUP(J256,'ISO-reference'!$A$1:$B$40,2,FALSE),IF(I256=21001,VLOOKUP(J256,'ISO-reference'!$E$1:$F$75,2,FALSE),"No ISO Mapping")))</f>
        <v> Resources</v>
      </c>
      <c r="L256" s="7" t="s">
        <v>217</v>
      </c>
      <c r="M256" s="11"/>
      <c r="N256" s="12">
        <f t="shared" si="14"/>
        <v>43686</v>
      </c>
      <c r="O256" s="12">
        <v>43888.0</v>
      </c>
      <c r="P256" s="6" t="s">
        <v>534</v>
      </c>
      <c r="Q256" s="5" t="str">
        <f t="shared" si="2"/>
        <v>Closed</v>
      </c>
      <c r="R256" s="10">
        <f t="shared" si="3"/>
        <v>262</v>
      </c>
      <c r="S256" s="10">
        <f t="shared" si="4"/>
        <v>202</v>
      </c>
      <c r="T256" s="5"/>
      <c r="U256" s="5">
        <v>12274.0</v>
      </c>
    </row>
    <row r="257" ht="15.75" customHeight="1">
      <c r="A257" s="13">
        <v>256.0</v>
      </c>
      <c r="B257" s="14" t="s">
        <v>535</v>
      </c>
      <c r="C257" s="15" t="s">
        <v>22</v>
      </c>
      <c r="D257" s="16">
        <v>43626.0</v>
      </c>
      <c r="E257" s="16" t="s">
        <v>23</v>
      </c>
      <c r="F257" s="16" t="s">
        <v>92</v>
      </c>
      <c r="G257" s="15" t="s">
        <v>515</v>
      </c>
      <c r="H257" s="9" t="s">
        <v>26</v>
      </c>
      <c r="I257" s="17">
        <v>45001.0</v>
      </c>
      <c r="J257" s="15">
        <v>7.1</v>
      </c>
      <c r="K257" s="14" t="str">
        <f>IF(I257=9001,VLOOKUP(J257,'ISO-reference'!$C$1:$D$67,2,FALSE),IF(I257=45001,VLOOKUP(J257,'ISO-reference'!$A$1:$B$40,2,FALSE),IF(I257=21001,VLOOKUP(J257,'ISO-reference'!$E$1:$F$75,2,FALSE),"No ISO Mapping")))</f>
        <v> Resources</v>
      </c>
      <c r="L257" s="15" t="s">
        <v>217</v>
      </c>
      <c r="M257" s="18"/>
      <c r="N257" s="19">
        <f t="shared" si="14"/>
        <v>43686</v>
      </c>
      <c r="O257" s="19">
        <v>43907.0</v>
      </c>
      <c r="P257" s="14" t="s">
        <v>536</v>
      </c>
      <c r="Q257" s="13" t="str">
        <f t="shared" si="2"/>
        <v>Closed</v>
      </c>
      <c r="R257" s="17">
        <f t="shared" si="3"/>
        <v>281</v>
      </c>
      <c r="S257" s="17">
        <f t="shared" si="4"/>
        <v>221</v>
      </c>
      <c r="T257" s="13"/>
      <c r="U257" s="13">
        <v>12277.0</v>
      </c>
    </row>
    <row r="258" ht="15.75" customHeight="1">
      <c r="A258" s="5">
        <v>257.0</v>
      </c>
      <c r="B258" s="6" t="s">
        <v>537</v>
      </c>
      <c r="C258" s="7" t="s">
        <v>22</v>
      </c>
      <c r="D258" s="8">
        <v>43626.0</v>
      </c>
      <c r="E258" s="8" t="s">
        <v>23</v>
      </c>
      <c r="F258" s="8" t="s">
        <v>92</v>
      </c>
      <c r="G258" s="7" t="s">
        <v>515</v>
      </c>
      <c r="H258" s="9" t="s">
        <v>26</v>
      </c>
      <c r="I258" s="10">
        <v>9001.0</v>
      </c>
      <c r="J258" s="7" t="s">
        <v>102</v>
      </c>
      <c r="K258" s="6" t="str">
        <f>IF(I258=9001,VLOOKUP(J258,'ISO-reference'!$C$1:$D$67,2,FALSE),IF(I258=45001,VLOOKUP(J258,'ISO-reference'!$A$1:$B$40,2,FALSE),IF(I258=21001,VLOOKUP(J258,'ISO-reference'!$E$1:$F$75,2,FALSE),"No ISO Mapping")))</f>
        <v> Infrastructure</v>
      </c>
      <c r="L258" s="7" t="s">
        <v>217</v>
      </c>
      <c r="M258" s="11"/>
      <c r="N258" s="12">
        <v>43999.0</v>
      </c>
      <c r="O258" s="12">
        <v>43967.0</v>
      </c>
      <c r="P258" s="6" t="s">
        <v>538</v>
      </c>
      <c r="Q258" s="5" t="str">
        <f t="shared" si="2"/>
        <v>Closed</v>
      </c>
      <c r="R258" s="10">
        <f t="shared" si="3"/>
        <v>341</v>
      </c>
      <c r="S258" s="10">
        <f t="shared" si="4"/>
        <v>-32</v>
      </c>
      <c r="T258" s="5"/>
      <c r="U258" s="5">
        <v>12279.0</v>
      </c>
    </row>
    <row r="259" ht="15.75" customHeight="1">
      <c r="A259" s="13">
        <v>258.0</v>
      </c>
      <c r="B259" s="14" t="s">
        <v>539</v>
      </c>
      <c r="C259" s="15" t="s">
        <v>22</v>
      </c>
      <c r="D259" s="16">
        <v>43626.0</v>
      </c>
      <c r="E259" s="16" t="s">
        <v>23</v>
      </c>
      <c r="F259" s="16" t="s">
        <v>92</v>
      </c>
      <c r="G259" s="15" t="s">
        <v>515</v>
      </c>
      <c r="H259" s="9" t="s">
        <v>26</v>
      </c>
      <c r="I259" s="17">
        <v>45001.0</v>
      </c>
      <c r="J259" s="15">
        <v>7.1</v>
      </c>
      <c r="K259" s="14" t="str">
        <f>IF(I259=9001,VLOOKUP(J259,'ISO-reference'!$C$1:$D$67,2,FALSE),IF(I259=45001,VLOOKUP(J259,'ISO-reference'!$A$1:$B$40,2,FALSE),IF(I259=21001,VLOOKUP(J259,'ISO-reference'!$E$1:$F$75,2,FALSE),"No ISO Mapping")))</f>
        <v> Resources</v>
      </c>
      <c r="L259" s="15" t="s">
        <v>217</v>
      </c>
      <c r="M259" s="18"/>
      <c r="N259" s="19">
        <f t="shared" ref="N259:N260" si="15">D259+60</f>
        <v>43686</v>
      </c>
      <c r="O259" s="19">
        <v>43888.0</v>
      </c>
      <c r="P259" s="14" t="s">
        <v>540</v>
      </c>
      <c r="Q259" s="13" t="str">
        <f t="shared" si="2"/>
        <v>Closed</v>
      </c>
      <c r="R259" s="17">
        <f t="shared" si="3"/>
        <v>262</v>
      </c>
      <c r="S259" s="17">
        <f t="shared" si="4"/>
        <v>202</v>
      </c>
      <c r="T259" s="13"/>
      <c r="U259" s="13">
        <v>12280.0</v>
      </c>
    </row>
    <row r="260" ht="15.75" customHeight="1">
      <c r="A260" s="5">
        <v>259.0</v>
      </c>
      <c r="B260" s="6" t="s">
        <v>541</v>
      </c>
      <c r="C260" s="7" t="s">
        <v>22</v>
      </c>
      <c r="D260" s="8">
        <v>43626.0</v>
      </c>
      <c r="E260" s="8" t="s">
        <v>23</v>
      </c>
      <c r="F260" s="8" t="s">
        <v>92</v>
      </c>
      <c r="G260" s="7" t="s">
        <v>515</v>
      </c>
      <c r="H260" s="9" t="s">
        <v>26</v>
      </c>
      <c r="I260" s="10">
        <v>45001.0</v>
      </c>
      <c r="J260" s="7">
        <v>7.1</v>
      </c>
      <c r="K260" s="6" t="str">
        <f>IF(I260=9001,VLOOKUP(J260,'ISO-reference'!$C$1:$D$67,2,FALSE),IF(I260=45001,VLOOKUP(J260,'ISO-reference'!$A$1:$B$40,2,FALSE),IF(I260=21001,VLOOKUP(J260,'ISO-reference'!$E$1:$F$75,2,FALSE),"No ISO Mapping")))</f>
        <v> Resources</v>
      </c>
      <c r="L260" s="7" t="s">
        <v>217</v>
      </c>
      <c r="M260" s="11"/>
      <c r="N260" s="12">
        <f t="shared" si="15"/>
        <v>43686</v>
      </c>
      <c r="O260" s="12">
        <v>43888.0</v>
      </c>
      <c r="P260" s="6" t="s">
        <v>542</v>
      </c>
      <c r="Q260" s="5" t="str">
        <f t="shared" si="2"/>
        <v>Closed</v>
      </c>
      <c r="R260" s="10">
        <f t="shared" si="3"/>
        <v>262</v>
      </c>
      <c r="S260" s="10">
        <f t="shared" si="4"/>
        <v>202</v>
      </c>
      <c r="T260" s="5"/>
      <c r="U260" s="5">
        <v>12281.0</v>
      </c>
    </row>
    <row r="261" ht="15.75" customHeight="1">
      <c r="A261" s="13">
        <v>260.0</v>
      </c>
      <c r="B261" s="14" t="s">
        <v>543</v>
      </c>
      <c r="C261" s="15" t="s">
        <v>22</v>
      </c>
      <c r="D261" s="16">
        <v>43626.0</v>
      </c>
      <c r="E261" s="16" t="s">
        <v>23</v>
      </c>
      <c r="F261" s="16" t="s">
        <v>92</v>
      </c>
      <c r="G261" s="15" t="s">
        <v>515</v>
      </c>
      <c r="H261" s="9" t="s">
        <v>26</v>
      </c>
      <c r="I261" s="17">
        <v>45001.0</v>
      </c>
      <c r="J261" s="15">
        <v>7.1</v>
      </c>
      <c r="K261" s="14" t="str">
        <f>IF(I261=9001,VLOOKUP(J261,'ISO-reference'!$C$1:$D$67,2,FALSE),IF(I261=45001,VLOOKUP(J261,'ISO-reference'!$A$1:$B$40,2,FALSE),IF(I261=21001,VLOOKUP(J261,'ISO-reference'!$E$1:$F$75,2,FALSE),"No ISO Mapping")))</f>
        <v> Resources</v>
      </c>
      <c r="L261" s="15" t="s">
        <v>217</v>
      </c>
      <c r="M261" s="18"/>
      <c r="N261" s="19">
        <v>43999.0</v>
      </c>
      <c r="O261" s="19">
        <v>44000.0</v>
      </c>
      <c r="P261" s="14" t="s">
        <v>544</v>
      </c>
      <c r="Q261" s="13" t="str">
        <f t="shared" si="2"/>
        <v>Closed</v>
      </c>
      <c r="R261" s="17">
        <f t="shared" si="3"/>
        <v>374</v>
      </c>
      <c r="S261" s="17">
        <f t="shared" si="4"/>
        <v>1</v>
      </c>
      <c r="T261" s="13"/>
      <c r="U261" s="13">
        <v>12282.0</v>
      </c>
    </row>
    <row r="262" ht="15.75" customHeight="1">
      <c r="A262" s="5">
        <v>261.0</v>
      </c>
      <c r="B262" s="6" t="s">
        <v>545</v>
      </c>
      <c r="C262" s="7" t="s">
        <v>22</v>
      </c>
      <c r="D262" s="8">
        <v>43626.0</v>
      </c>
      <c r="E262" s="8" t="s">
        <v>23</v>
      </c>
      <c r="F262" s="8" t="s">
        <v>92</v>
      </c>
      <c r="G262" s="7" t="s">
        <v>515</v>
      </c>
      <c r="H262" s="9" t="s">
        <v>26</v>
      </c>
      <c r="I262" s="10">
        <v>45001.0</v>
      </c>
      <c r="J262" s="7">
        <v>7.1</v>
      </c>
      <c r="K262" s="6" t="str">
        <f>IF(I262=9001,VLOOKUP(J262,'ISO-reference'!$C$1:$D$67,2,FALSE),IF(I262=45001,VLOOKUP(J262,'ISO-reference'!$A$1:$B$40,2,FALSE),IF(I262=21001,VLOOKUP(J262,'ISO-reference'!$E$1:$F$75,2,FALSE),"No ISO Mapping")))</f>
        <v> Resources</v>
      </c>
      <c r="L262" s="7" t="s">
        <v>217</v>
      </c>
      <c r="M262" s="11"/>
      <c r="N262" s="12">
        <f t="shared" ref="N262:N265" si="16">D262+60</f>
        <v>43686</v>
      </c>
      <c r="O262" s="12">
        <v>43907.0</v>
      </c>
      <c r="P262" s="6" t="s">
        <v>546</v>
      </c>
      <c r="Q262" s="5" t="str">
        <f t="shared" si="2"/>
        <v>Closed</v>
      </c>
      <c r="R262" s="10">
        <f t="shared" si="3"/>
        <v>281</v>
      </c>
      <c r="S262" s="10">
        <f t="shared" si="4"/>
        <v>221</v>
      </c>
      <c r="T262" s="5"/>
      <c r="U262" s="5">
        <v>12283.0</v>
      </c>
    </row>
    <row r="263" ht="15.75" customHeight="1">
      <c r="A263" s="13">
        <v>262.0</v>
      </c>
      <c r="B263" s="14" t="s">
        <v>547</v>
      </c>
      <c r="C263" s="15" t="s">
        <v>22</v>
      </c>
      <c r="D263" s="16">
        <v>43627.0</v>
      </c>
      <c r="E263" s="16" t="s">
        <v>23</v>
      </c>
      <c r="F263" s="16" t="s">
        <v>92</v>
      </c>
      <c r="G263" s="15" t="s">
        <v>515</v>
      </c>
      <c r="H263" s="9" t="s">
        <v>26</v>
      </c>
      <c r="I263" s="17">
        <v>45001.0</v>
      </c>
      <c r="J263" s="15">
        <v>7.1</v>
      </c>
      <c r="K263" s="14" t="str">
        <f>IF(I263=9001,VLOOKUP(J263,'ISO-reference'!$C$1:$D$67,2,FALSE),IF(I263=45001,VLOOKUP(J263,'ISO-reference'!$A$1:$B$40,2,FALSE),IF(I263=21001,VLOOKUP(J263,'ISO-reference'!$E$1:$F$75,2,FALSE),"No ISO Mapping")))</f>
        <v> Resources</v>
      </c>
      <c r="L263" s="15" t="s">
        <v>217</v>
      </c>
      <c r="M263" s="18"/>
      <c r="N263" s="19">
        <f t="shared" si="16"/>
        <v>43687</v>
      </c>
      <c r="O263" s="19">
        <v>43879.0</v>
      </c>
      <c r="P263" s="14" t="s">
        <v>548</v>
      </c>
      <c r="Q263" s="13" t="str">
        <f t="shared" si="2"/>
        <v>Closed</v>
      </c>
      <c r="R263" s="17">
        <f t="shared" si="3"/>
        <v>252</v>
      </c>
      <c r="S263" s="17">
        <f t="shared" si="4"/>
        <v>192</v>
      </c>
      <c r="T263" s="13"/>
      <c r="U263" s="13">
        <v>12284.0</v>
      </c>
    </row>
    <row r="264" ht="15.75" customHeight="1">
      <c r="A264" s="5">
        <v>263.0</v>
      </c>
      <c r="B264" s="6" t="s">
        <v>549</v>
      </c>
      <c r="C264" s="7" t="s">
        <v>22</v>
      </c>
      <c r="D264" s="8">
        <v>43627.0</v>
      </c>
      <c r="E264" s="8" t="s">
        <v>23</v>
      </c>
      <c r="F264" s="8" t="s">
        <v>92</v>
      </c>
      <c r="G264" s="7" t="s">
        <v>515</v>
      </c>
      <c r="H264" s="9" t="s">
        <v>26</v>
      </c>
      <c r="I264" s="10">
        <v>45001.0</v>
      </c>
      <c r="J264" s="7">
        <v>7.1</v>
      </c>
      <c r="K264" s="6" t="str">
        <f>IF(I264=9001,VLOOKUP(J264,'ISO-reference'!$C$1:$D$67,2,FALSE),IF(I264=45001,VLOOKUP(J264,'ISO-reference'!$A$1:$B$40,2,FALSE),IF(I264=21001,VLOOKUP(J264,'ISO-reference'!$E$1:$F$75,2,FALSE),"No ISO Mapping")))</f>
        <v> Resources</v>
      </c>
      <c r="L264" s="7" t="s">
        <v>217</v>
      </c>
      <c r="M264" s="11"/>
      <c r="N264" s="12">
        <f t="shared" si="16"/>
        <v>43687</v>
      </c>
      <c r="O264" s="12">
        <v>43888.0</v>
      </c>
      <c r="P264" s="6" t="s">
        <v>550</v>
      </c>
      <c r="Q264" s="5" t="str">
        <f t="shared" si="2"/>
        <v>Closed</v>
      </c>
      <c r="R264" s="10">
        <f t="shared" si="3"/>
        <v>261</v>
      </c>
      <c r="S264" s="10">
        <f t="shared" si="4"/>
        <v>201</v>
      </c>
      <c r="T264" s="5"/>
      <c r="U264" s="5">
        <v>12285.0</v>
      </c>
    </row>
    <row r="265" ht="15.75" customHeight="1">
      <c r="A265" s="13">
        <v>264.0</v>
      </c>
      <c r="B265" s="14" t="s">
        <v>551</v>
      </c>
      <c r="C265" s="15" t="s">
        <v>22</v>
      </c>
      <c r="D265" s="16">
        <v>43627.0</v>
      </c>
      <c r="E265" s="16" t="s">
        <v>23</v>
      </c>
      <c r="F265" s="16" t="s">
        <v>92</v>
      </c>
      <c r="G265" s="15" t="s">
        <v>515</v>
      </c>
      <c r="H265" s="9" t="s">
        <v>26</v>
      </c>
      <c r="I265" s="17">
        <v>45001.0</v>
      </c>
      <c r="J265" s="15">
        <v>7.1</v>
      </c>
      <c r="K265" s="14" t="str">
        <f>IF(I265=9001,VLOOKUP(J265,'ISO-reference'!$C$1:$D$67,2,FALSE),IF(I265=45001,VLOOKUP(J265,'ISO-reference'!$A$1:$B$40,2,FALSE),IF(I265=21001,VLOOKUP(J265,'ISO-reference'!$E$1:$F$75,2,FALSE),"No ISO Mapping")))</f>
        <v> Resources</v>
      </c>
      <c r="L265" s="15" t="s">
        <v>217</v>
      </c>
      <c r="M265" s="18"/>
      <c r="N265" s="19">
        <f t="shared" si="16"/>
        <v>43687</v>
      </c>
      <c r="O265" s="19">
        <v>43909.0</v>
      </c>
      <c r="P265" s="14" t="s">
        <v>552</v>
      </c>
      <c r="Q265" s="13" t="str">
        <f t="shared" si="2"/>
        <v>Closed</v>
      </c>
      <c r="R265" s="17">
        <f t="shared" si="3"/>
        <v>282</v>
      </c>
      <c r="S265" s="17">
        <f t="shared" si="4"/>
        <v>222</v>
      </c>
      <c r="T265" s="13"/>
      <c r="U265" s="13">
        <v>12287.0</v>
      </c>
    </row>
    <row r="266" ht="15.75" customHeight="1">
      <c r="A266" s="5">
        <v>265.0</v>
      </c>
      <c r="B266" s="6" t="s">
        <v>553</v>
      </c>
      <c r="C266" s="7" t="s">
        <v>22</v>
      </c>
      <c r="D266" s="8">
        <v>43627.0</v>
      </c>
      <c r="E266" s="8" t="s">
        <v>23</v>
      </c>
      <c r="F266" s="8" t="s">
        <v>92</v>
      </c>
      <c r="G266" s="7" t="s">
        <v>515</v>
      </c>
      <c r="H266" s="9" t="s">
        <v>26</v>
      </c>
      <c r="I266" s="10">
        <v>9001.0</v>
      </c>
      <c r="J266" s="7" t="s">
        <v>102</v>
      </c>
      <c r="K266" s="6" t="str">
        <f>IF(I266=9001,VLOOKUP(J266,'ISO-reference'!$C$1:$D$67,2,FALSE),IF(I266=45001,VLOOKUP(J266,'ISO-reference'!$A$1:$B$40,2,FALSE),IF(I266=21001,VLOOKUP(J266,'ISO-reference'!$E$1:$F$75,2,FALSE),"No ISO Mapping")))</f>
        <v> Infrastructure</v>
      </c>
      <c r="L266" s="7" t="s">
        <v>217</v>
      </c>
      <c r="M266" s="11"/>
      <c r="N266" s="12">
        <v>43999.0</v>
      </c>
      <c r="O266" s="12">
        <v>43967.0</v>
      </c>
      <c r="P266" s="6" t="s">
        <v>554</v>
      </c>
      <c r="Q266" s="5" t="str">
        <f t="shared" si="2"/>
        <v>Closed</v>
      </c>
      <c r="R266" s="10">
        <f t="shared" si="3"/>
        <v>340</v>
      </c>
      <c r="S266" s="10">
        <f t="shared" si="4"/>
        <v>-32</v>
      </c>
      <c r="T266" s="5"/>
      <c r="U266" s="5">
        <v>12288.0</v>
      </c>
    </row>
    <row r="267" ht="15.75" customHeight="1">
      <c r="A267" s="13">
        <v>266.0</v>
      </c>
      <c r="B267" s="14" t="s">
        <v>555</v>
      </c>
      <c r="C267" s="15" t="s">
        <v>22</v>
      </c>
      <c r="D267" s="16">
        <v>43627.0</v>
      </c>
      <c r="E267" s="16" t="s">
        <v>23</v>
      </c>
      <c r="F267" s="16" t="s">
        <v>92</v>
      </c>
      <c r="G267" s="15" t="s">
        <v>515</v>
      </c>
      <c r="H267" s="9" t="s">
        <v>26</v>
      </c>
      <c r="I267" s="17">
        <v>45001.0</v>
      </c>
      <c r="J267" s="15">
        <v>7.1</v>
      </c>
      <c r="K267" s="14" t="str">
        <f>IF(I267=9001,VLOOKUP(J267,'ISO-reference'!$C$1:$D$67,2,FALSE),IF(I267=45001,VLOOKUP(J267,'ISO-reference'!$A$1:$B$40,2,FALSE),IF(I267=21001,VLOOKUP(J267,'ISO-reference'!$E$1:$F$75,2,FALSE),"No ISO Mapping")))</f>
        <v> Resources</v>
      </c>
      <c r="L267" s="15" t="s">
        <v>217</v>
      </c>
      <c r="M267" s="18"/>
      <c r="N267" s="19">
        <f>D267+60</f>
        <v>43687</v>
      </c>
      <c r="O267" s="19">
        <v>43913.0</v>
      </c>
      <c r="P267" s="14" t="s">
        <v>556</v>
      </c>
      <c r="Q267" s="13" t="str">
        <f t="shared" si="2"/>
        <v>Closed</v>
      </c>
      <c r="R267" s="17">
        <f t="shared" si="3"/>
        <v>286</v>
      </c>
      <c r="S267" s="17">
        <f t="shared" si="4"/>
        <v>226</v>
      </c>
      <c r="T267" s="13"/>
      <c r="U267" s="13">
        <v>12289.0</v>
      </c>
    </row>
    <row r="268" ht="15.75" customHeight="1">
      <c r="A268" s="5">
        <v>267.0</v>
      </c>
      <c r="B268" s="6" t="s">
        <v>557</v>
      </c>
      <c r="C268" s="7" t="s">
        <v>22</v>
      </c>
      <c r="D268" s="8">
        <v>43627.0</v>
      </c>
      <c r="E268" s="8" t="s">
        <v>23</v>
      </c>
      <c r="F268" s="8" t="s">
        <v>92</v>
      </c>
      <c r="G268" s="7" t="s">
        <v>515</v>
      </c>
      <c r="H268" s="9" t="s">
        <v>26</v>
      </c>
      <c r="I268" s="10">
        <v>45001.0</v>
      </c>
      <c r="J268" s="7">
        <v>7.1</v>
      </c>
      <c r="K268" s="6" t="str">
        <f>IF(I268=9001,VLOOKUP(J268,'ISO-reference'!$C$1:$D$67,2,FALSE),IF(I268=45001,VLOOKUP(J268,'ISO-reference'!$A$1:$B$40,2,FALSE),IF(I268=21001,VLOOKUP(J268,'ISO-reference'!$E$1:$F$75,2,FALSE),"No ISO Mapping")))</f>
        <v> Resources</v>
      </c>
      <c r="L268" s="7" t="s">
        <v>217</v>
      </c>
      <c r="M268" s="11"/>
      <c r="N268" s="12">
        <v>43999.0</v>
      </c>
      <c r="O268" s="12">
        <v>44000.0</v>
      </c>
      <c r="P268" s="6" t="s">
        <v>558</v>
      </c>
      <c r="Q268" s="5" t="str">
        <f t="shared" si="2"/>
        <v>Closed</v>
      </c>
      <c r="R268" s="10">
        <f t="shared" si="3"/>
        <v>373</v>
      </c>
      <c r="S268" s="10">
        <f t="shared" si="4"/>
        <v>1</v>
      </c>
      <c r="T268" s="5"/>
      <c r="U268" s="5">
        <v>12291.0</v>
      </c>
    </row>
    <row r="269" ht="15.75" customHeight="1">
      <c r="A269" s="13">
        <v>268.0</v>
      </c>
      <c r="B269" s="14" t="s">
        <v>559</v>
      </c>
      <c r="C269" s="15" t="s">
        <v>22</v>
      </c>
      <c r="D269" s="16">
        <v>43627.0</v>
      </c>
      <c r="E269" s="16" t="s">
        <v>23</v>
      </c>
      <c r="F269" s="16" t="s">
        <v>92</v>
      </c>
      <c r="G269" s="15" t="s">
        <v>515</v>
      </c>
      <c r="H269" s="9" t="s">
        <v>26</v>
      </c>
      <c r="I269" s="17">
        <v>9001.0</v>
      </c>
      <c r="J269" s="15" t="s">
        <v>102</v>
      </c>
      <c r="K269" s="14" t="str">
        <f>IF(I269=9001,VLOOKUP(J269,'ISO-reference'!$C$1:$D$67,2,FALSE),IF(I269=45001,VLOOKUP(J269,'ISO-reference'!$A$1:$B$40,2,FALSE),IF(I269=21001,VLOOKUP(J269,'ISO-reference'!$E$1:$F$75,2,FALSE),"No ISO Mapping")))</f>
        <v> Infrastructure</v>
      </c>
      <c r="L269" s="15" t="s">
        <v>217</v>
      </c>
      <c r="M269" s="18"/>
      <c r="N269" s="19">
        <v>43999.0</v>
      </c>
      <c r="O269" s="19">
        <v>43967.0</v>
      </c>
      <c r="P269" s="14" t="s">
        <v>560</v>
      </c>
      <c r="Q269" s="13" t="str">
        <f t="shared" si="2"/>
        <v>Closed</v>
      </c>
      <c r="R269" s="17">
        <f t="shared" si="3"/>
        <v>340</v>
      </c>
      <c r="S269" s="17">
        <f t="shared" si="4"/>
        <v>-32</v>
      </c>
      <c r="T269" s="13"/>
      <c r="U269" s="13">
        <v>12292.0</v>
      </c>
    </row>
    <row r="270" ht="15.75" customHeight="1">
      <c r="A270" s="5">
        <v>269.0</v>
      </c>
      <c r="B270" s="6" t="s">
        <v>561</v>
      </c>
      <c r="C270" s="7" t="s">
        <v>22</v>
      </c>
      <c r="D270" s="8">
        <v>43627.0</v>
      </c>
      <c r="E270" s="8" t="s">
        <v>23</v>
      </c>
      <c r="F270" s="8" t="s">
        <v>92</v>
      </c>
      <c r="G270" s="7" t="s">
        <v>515</v>
      </c>
      <c r="H270" s="9" t="s">
        <v>26</v>
      </c>
      <c r="I270" s="10">
        <v>45001.0</v>
      </c>
      <c r="J270" s="7">
        <v>7.1</v>
      </c>
      <c r="K270" s="6" t="str">
        <f>IF(I270=9001,VLOOKUP(J270,'ISO-reference'!$C$1:$D$67,2,FALSE),IF(I270=45001,VLOOKUP(J270,'ISO-reference'!$A$1:$B$40,2,FALSE),IF(I270=21001,VLOOKUP(J270,'ISO-reference'!$E$1:$F$75,2,FALSE),"No ISO Mapping")))</f>
        <v> Resources</v>
      </c>
      <c r="L270" s="7" t="s">
        <v>217</v>
      </c>
      <c r="M270" s="11"/>
      <c r="N270" s="12">
        <f t="shared" ref="N270:N277" si="17">D270+60</f>
        <v>43687</v>
      </c>
      <c r="O270" s="12">
        <v>43879.0</v>
      </c>
      <c r="P270" s="6" t="s">
        <v>548</v>
      </c>
      <c r="Q270" s="5" t="str">
        <f t="shared" si="2"/>
        <v>Closed</v>
      </c>
      <c r="R270" s="10">
        <f t="shared" si="3"/>
        <v>252</v>
      </c>
      <c r="S270" s="10">
        <f t="shared" si="4"/>
        <v>192</v>
      </c>
      <c r="T270" s="5"/>
      <c r="U270" s="5">
        <v>12293.0</v>
      </c>
    </row>
    <row r="271" ht="15.75" customHeight="1">
      <c r="A271" s="13">
        <v>270.0</v>
      </c>
      <c r="B271" s="14" t="s">
        <v>562</v>
      </c>
      <c r="C271" s="15" t="s">
        <v>22</v>
      </c>
      <c r="D271" s="16">
        <v>43627.0</v>
      </c>
      <c r="E271" s="16" t="s">
        <v>23</v>
      </c>
      <c r="F271" s="16" t="s">
        <v>92</v>
      </c>
      <c r="G271" s="15" t="s">
        <v>515</v>
      </c>
      <c r="H271" s="9" t="s">
        <v>26</v>
      </c>
      <c r="I271" s="17">
        <v>45001.0</v>
      </c>
      <c r="J271" s="15">
        <v>7.1</v>
      </c>
      <c r="K271" s="14" t="str">
        <f>IF(I271=9001,VLOOKUP(J271,'ISO-reference'!$C$1:$D$67,2,FALSE),IF(I271=45001,VLOOKUP(J271,'ISO-reference'!$A$1:$B$40,2,FALSE),IF(I271=21001,VLOOKUP(J271,'ISO-reference'!$E$1:$F$75,2,FALSE),"No ISO Mapping")))</f>
        <v> Resources</v>
      </c>
      <c r="L271" s="15" t="s">
        <v>217</v>
      </c>
      <c r="M271" s="18"/>
      <c r="N271" s="19">
        <f t="shared" si="17"/>
        <v>43687</v>
      </c>
      <c r="O271" s="19">
        <v>43879.0</v>
      </c>
      <c r="P271" s="14" t="s">
        <v>548</v>
      </c>
      <c r="Q271" s="13" t="str">
        <f t="shared" si="2"/>
        <v>Closed</v>
      </c>
      <c r="R271" s="17">
        <f t="shared" si="3"/>
        <v>252</v>
      </c>
      <c r="S271" s="17">
        <f t="shared" si="4"/>
        <v>192</v>
      </c>
      <c r="T271" s="13"/>
      <c r="U271" s="13">
        <v>12294.0</v>
      </c>
    </row>
    <row r="272" ht="15.75" customHeight="1">
      <c r="A272" s="5">
        <v>271.0</v>
      </c>
      <c r="B272" s="6" t="s">
        <v>563</v>
      </c>
      <c r="C272" s="7" t="s">
        <v>22</v>
      </c>
      <c r="D272" s="8">
        <v>43627.0</v>
      </c>
      <c r="E272" s="8" t="s">
        <v>23</v>
      </c>
      <c r="F272" s="8" t="s">
        <v>92</v>
      </c>
      <c r="G272" s="7" t="s">
        <v>515</v>
      </c>
      <c r="H272" s="9" t="s">
        <v>26</v>
      </c>
      <c r="I272" s="10">
        <v>45001.0</v>
      </c>
      <c r="J272" s="7">
        <v>7.1</v>
      </c>
      <c r="K272" s="6" t="str">
        <f>IF(I272=9001,VLOOKUP(J272,'ISO-reference'!$C$1:$D$67,2,FALSE),IF(I272=45001,VLOOKUP(J272,'ISO-reference'!$A$1:$B$40,2,FALSE),IF(I272=21001,VLOOKUP(J272,'ISO-reference'!$E$1:$F$75,2,FALSE),"No ISO Mapping")))</f>
        <v> Resources</v>
      </c>
      <c r="L272" s="7" t="s">
        <v>217</v>
      </c>
      <c r="M272" s="11"/>
      <c r="N272" s="12">
        <f t="shared" si="17"/>
        <v>43687</v>
      </c>
      <c r="O272" s="12">
        <v>43879.0</v>
      </c>
      <c r="P272" s="6" t="s">
        <v>548</v>
      </c>
      <c r="Q272" s="5" t="str">
        <f t="shared" si="2"/>
        <v>Closed</v>
      </c>
      <c r="R272" s="10">
        <f t="shared" si="3"/>
        <v>252</v>
      </c>
      <c r="S272" s="10">
        <f t="shared" si="4"/>
        <v>192</v>
      </c>
      <c r="T272" s="5"/>
      <c r="U272" s="5">
        <v>12296.0</v>
      </c>
    </row>
    <row r="273" ht="15.75" customHeight="1">
      <c r="A273" s="13">
        <v>272.0</v>
      </c>
      <c r="B273" s="14" t="s">
        <v>564</v>
      </c>
      <c r="C273" s="15" t="s">
        <v>22</v>
      </c>
      <c r="D273" s="16">
        <v>43627.0</v>
      </c>
      <c r="E273" s="16" t="s">
        <v>23</v>
      </c>
      <c r="F273" s="16" t="s">
        <v>92</v>
      </c>
      <c r="G273" s="15" t="s">
        <v>515</v>
      </c>
      <c r="H273" s="9" t="s">
        <v>26</v>
      </c>
      <c r="I273" s="17">
        <v>45001.0</v>
      </c>
      <c r="J273" s="15">
        <v>7.1</v>
      </c>
      <c r="K273" s="14" t="str">
        <f>IF(I273=9001,VLOOKUP(J273,'ISO-reference'!$C$1:$D$67,2,FALSE),IF(I273=45001,VLOOKUP(J273,'ISO-reference'!$A$1:$B$40,2,FALSE),IF(I273=21001,VLOOKUP(J273,'ISO-reference'!$E$1:$F$75,2,FALSE),"No ISO Mapping")))</f>
        <v> Resources</v>
      </c>
      <c r="L273" s="15" t="s">
        <v>217</v>
      </c>
      <c r="M273" s="18"/>
      <c r="N273" s="19">
        <f t="shared" si="17"/>
        <v>43687</v>
      </c>
      <c r="O273" s="19">
        <v>43879.0</v>
      </c>
      <c r="P273" s="14" t="s">
        <v>548</v>
      </c>
      <c r="Q273" s="13" t="str">
        <f t="shared" si="2"/>
        <v>Closed</v>
      </c>
      <c r="R273" s="17">
        <f t="shared" si="3"/>
        <v>252</v>
      </c>
      <c r="S273" s="17">
        <f t="shared" si="4"/>
        <v>192</v>
      </c>
      <c r="T273" s="13"/>
      <c r="U273" s="13">
        <v>12297.0</v>
      </c>
    </row>
    <row r="274" ht="15.75" customHeight="1">
      <c r="A274" s="5">
        <v>273.0</v>
      </c>
      <c r="B274" s="6" t="s">
        <v>565</v>
      </c>
      <c r="C274" s="7" t="s">
        <v>22</v>
      </c>
      <c r="D274" s="8">
        <v>43627.0</v>
      </c>
      <c r="E274" s="8" t="s">
        <v>23</v>
      </c>
      <c r="F274" s="8" t="s">
        <v>92</v>
      </c>
      <c r="G274" s="7" t="s">
        <v>515</v>
      </c>
      <c r="H274" s="9" t="s">
        <v>26</v>
      </c>
      <c r="I274" s="10">
        <v>45001.0</v>
      </c>
      <c r="J274" s="7">
        <v>7.1</v>
      </c>
      <c r="K274" s="6" t="str">
        <f>IF(I274=9001,VLOOKUP(J274,'ISO-reference'!$C$1:$D$67,2,FALSE),IF(I274=45001,VLOOKUP(J274,'ISO-reference'!$A$1:$B$40,2,FALSE),IF(I274=21001,VLOOKUP(J274,'ISO-reference'!$E$1:$F$75,2,FALSE),"No ISO Mapping")))</f>
        <v> Resources</v>
      </c>
      <c r="L274" s="7" t="s">
        <v>217</v>
      </c>
      <c r="M274" s="11"/>
      <c r="N274" s="12">
        <f t="shared" si="17"/>
        <v>43687</v>
      </c>
      <c r="O274" s="12">
        <v>43879.0</v>
      </c>
      <c r="P274" s="6" t="s">
        <v>566</v>
      </c>
      <c r="Q274" s="5" t="str">
        <f t="shared" si="2"/>
        <v>Closed</v>
      </c>
      <c r="R274" s="10">
        <f t="shared" si="3"/>
        <v>252</v>
      </c>
      <c r="S274" s="10">
        <f t="shared" si="4"/>
        <v>192</v>
      </c>
      <c r="T274" s="5"/>
      <c r="U274" s="5">
        <v>12298.0</v>
      </c>
    </row>
    <row r="275" ht="15.75" customHeight="1">
      <c r="A275" s="13">
        <v>274.0</v>
      </c>
      <c r="B275" s="14" t="s">
        <v>567</v>
      </c>
      <c r="C275" s="15" t="s">
        <v>22</v>
      </c>
      <c r="D275" s="16">
        <v>43627.0</v>
      </c>
      <c r="E275" s="16" t="s">
        <v>23</v>
      </c>
      <c r="F275" s="16" t="s">
        <v>92</v>
      </c>
      <c r="G275" s="15" t="s">
        <v>515</v>
      </c>
      <c r="H275" s="9" t="s">
        <v>26</v>
      </c>
      <c r="I275" s="17">
        <v>45001.0</v>
      </c>
      <c r="J275" s="15">
        <v>7.1</v>
      </c>
      <c r="K275" s="14" t="str">
        <f>IF(I275=9001,VLOOKUP(J275,'ISO-reference'!$C$1:$D$67,2,FALSE),IF(I275=45001,VLOOKUP(J275,'ISO-reference'!$A$1:$B$40,2,FALSE),IF(I275=21001,VLOOKUP(J275,'ISO-reference'!$E$1:$F$75,2,FALSE),"No ISO Mapping")))</f>
        <v> Resources</v>
      </c>
      <c r="L275" s="15" t="s">
        <v>217</v>
      </c>
      <c r="M275" s="18"/>
      <c r="N275" s="19">
        <f t="shared" si="17"/>
        <v>43687</v>
      </c>
      <c r="O275" s="19">
        <v>43909.0</v>
      </c>
      <c r="P275" s="14" t="s">
        <v>530</v>
      </c>
      <c r="Q275" s="13" t="str">
        <f t="shared" si="2"/>
        <v>Closed</v>
      </c>
      <c r="R275" s="17">
        <f t="shared" si="3"/>
        <v>282</v>
      </c>
      <c r="S275" s="17">
        <f t="shared" si="4"/>
        <v>222</v>
      </c>
      <c r="T275" s="13"/>
      <c r="U275" s="13">
        <v>12299.0</v>
      </c>
    </row>
    <row r="276" ht="15.75" customHeight="1">
      <c r="A276" s="5">
        <v>275.0</v>
      </c>
      <c r="B276" s="6" t="s">
        <v>568</v>
      </c>
      <c r="C276" s="7" t="s">
        <v>22</v>
      </c>
      <c r="D276" s="8">
        <v>43627.0</v>
      </c>
      <c r="E276" s="8" t="s">
        <v>23</v>
      </c>
      <c r="F276" s="8" t="s">
        <v>92</v>
      </c>
      <c r="G276" s="7" t="s">
        <v>515</v>
      </c>
      <c r="H276" s="9" t="s">
        <v>26</v>
      </c>
      <c r="I276" s="10">
        <v>45001.0</v>
      </c>
      <c r="J276" s="7">
        <v>7.1</v>
      </c>
      <c r="K276" s="6" t="str">
        <f>IF(I276=9001,VLOOKUP(J276,'ISO-reference'!$C$1:$D$67,2,FALSE),IF(I276=45001,VLOOKUP(J276,'ISO-reference'!$A$1:$B$40,2,FALSE),IF(I276=21001,VLOOKUP(J276,'ISO-reference'!$E$1:$F$75,2,FALSE),"No ISO Mapping")))</f>
        <v> Resources</v>
      </c>
      <c r="L276" s="7" t="s">
        <v>217</v>
      </c>
      <c r="M276" s="11"/>
      <c r="N276" s="12">
        <f t="shared" si="17"/>
        <v>43687</v>
      </c>
      <c r="O276" s="12">
        <v>43909.0</v>
      </c>
      <c r="P276" s="6" t="s">
        <v>530</v>
      </c>
      <c r="Q276" s="5" t="str">
        <f t="shared" si="2"/>
        <v>Closed</v>
      </c>
      <c r="R276" s="10">
        <f t="shared" si="3"/>
        <v>282</v>
      </c>
      <c r="S276" s="10">
        <f t="shared" si="4"/>
        <v>222</v>
      </c>
      <c r="T276" s="5"/>
      <c r="U276" s="5">
        <v>12300.0</v>
      </c>
    </row>
    <row r="277" ht="15.75" customHeight="1">
      <c r="A277" s="13">
        <v>276.0</v>
      </c>
      <c r="B277" s="14" t="s">
        <v>569</v>
      </c>
      <c r="C277" s="15" t="s">
        <v>22</v>
      </c>
      <c r="D277" s="16">
        <v>43627.0</v>
      </c>
      <c r="E277" s="16" t="s">
        <v>23</v>
      </c>
      <c r="F277" s="16" t="s">
        <v>92</v>
      </c>
      <c r="G277" s="15" t="s">
        <v>515</v>
      </c>
      <c r="H277" s="9" t="s">
        <v>26</v>
      </c>
      <c r="I277" s="17">
        <v>45001.0</v>
      </c>
      <c r="J277" s="15">
        <v>7.1</v>
      </c>
      <c r="K277" s="14" t="str">
        <f>IF(I277=9001,VLOOKUP(J277,'ISO-reference'!$C$1:$D$67,2,FALSE),IF(I277=45001,VLOOKUP(J277,'ISO-reference'!$A$1:$B$40,2,FALSE),IF(I277=21001,VLOOKUP(J277,'ISO-reference'!$E$1:$F$75,2,FALSE),"No ISO Mapping")))</f>
        <v> Resources</v>
      </c>
      <c r="L277" s="15" t="s">
        <v>217</v>
      </c>
      <c r="M277" s="18"/>
      <c r="N277" s="19">
        <f t="shared" si="17"/>
        <v>43687</v>
      </c>
      <c r="O277" s="19">
        <v>43879.0</v>
      </c>
      <c r="P277" s="14" t="s">
        <v>548</v>
      </c>
      <c r="Q277" s="13" t="str">
        <f t="shared" si="2"/>
        <v>Closed</v>
      </c>
      <c r="R277" s="17">
        <f t="shared" si="3"/>
        <v>252</v>
      </c>
      <c r="S277" s="17">
        <f t="shared" si="4"/>
        <v>192</v>
      </c>
      <c r="T277" s="13"/>
      <c r="U277" s="13">
        <v>12301.0</v>
      </c>
    </row>
    <row r="278" ht="15.75" customHeight="1">
      <c r="A278" s="5">
        <v>277.0</v>
      </c>
      <c r="B278" s="6" t="s">
        <v>570</v>
      </c>
      <c r="C278" s="7" t="s">
        <v>22</v>
      </c>
      <c r="D278" s="8">
        <v>43627.0</v>
      </c>
      <c r="E278" s="8" t="s">
        <v>23</v>
      </c>
      <c r="F278" s="8" t="s">
        <v>92</v>
      </c>
      <c r="G278" s="7" t="s">
        <v>515</v>
      </c>
      <c r="H278" s="9" t="s">
        <v>26</v>
      </c>
      <c r="I278" s="10">
        <v>9001.0</v>
      </c>
      <c r="J278" s="7" t="s">
        <v>216</v>
      </c>
      <c r="K278" s="6" t="str">
        <f>IF(I278=9001,VLOOKUP(J278,'ISO-reference'!$C$1:$D$67,2,FALSE),IF(I278=45001,VLOOKUP(J278,'ISO-reference'!$A$1:$B$40,2,FALSE),IF(I278=21001,VLOOKUP(J278,'ISO-reference'!$E$1:$F$75,2,FALSE),"No ISO Mapping")))</f>
        <v> Determining requirements for products &amp; services</v>
      </c>
      <c r="L278" s="7" t="s">
        <v>217</v>
      </c>
      <c r="M278" s="11"/>
      <c r="N278" s="12">
        <v>43999.0</v>
      </c>
      <c r="O278" s="12">
        <v>44034.0</v>
      </c>
      <c r="P278" s="6" t="s">
        <v>571</v>
      </c>
      <c r="Q278" s="5" t="str">
        <f t="shared" si="2"/>
        <v>Closed</v>
      </c>
      <c r="R278" s="10">
        <f t="shared" si="3"/>
        <v>407</v>
      </c>
      <c r="S278" s="10">
        <f t="shared" si="4"/>
        <v>35</v>
      </c>
      <c r="T278" s="5"/>
      <c r="U278" s="5">
        <v>12303.0</v>
      </c>
    </row>
    <row r="279" ht="15.75" customHeight="1">
      <c r="A279" s="13">
        <v>278.0</v>
      </c>
      <c r="B279" s="14" t="s">
        <v>572</v>
      </c>
      <c r="C279" s="15" t="s">
        <v>22</v>
      </c>
      <c r="D279" s="16">
        <v>43627.0</v>
      </c>
      <c r="E279" s="16" t="s">
        <v>23</v>
      </c>
      <c r="F279" s="16" t="s">
        <v>92</v>
      </c>
      <c r="G279" s="15" t="s">
        <v>515</v>
      </c>
      <c r="H279" s="9" t="s">
        <v>26</v>
      </c>
      <c r="I279" s="17">
        <v>45001.0</v>
      </c>
      <c r="J279" s="15">
        <v>8.2</v>
      </c>
      <c r="K279" s="14" t="str">
        <f>IF(I279=9001,VLOOKUP(J279,'ISO-reference'!$C$1:$D$67,2,FALSE),IF(I279=45001,VLOOKUP(J279,'ISO-reference'!$A$1:$B$40,2,FALSE),IF(I279=21001,VLOOKUP(J279,'ISO-reference'!$E$1:$F$75,2,FALSE),"No ISO Mapping")))</f>
        <v> Emergency preparedness and response</v>
      </c>
      <c r="L279" s="15" t="s">
        <v>217</v>
      </c>
      <c r="M279" s="18"/>
      <c r="N279" s="19">
        <f t="shared" ref="N279:N296" si="18">D279+60</f>
        <v>43687</v>
      </c>
      <c r="O279" s="19">
        <v>43949.0</v>
      </c>
      <c r="P279" s="14" t="s">
        <v>573</v>
      </c>
      <c r="Q279" s="13" t="str">
        <f t="shared" si="2"/>
        <v>Closed</v>
      </c>
      <c r="R279" s="17">
        <f t="shared" si="3"/>
        <v>322</v>
      </c>
      <c r="S279" s="17">
        <f t="shared" si="4"/>
        <v>262</v>
      </c>
      <c r="T279" s="13"/>
      <c r="U279" s="13">
        <v>12304.0</v>
      </c>
    </row>
    <row r="280" ht="15.75" customHeight="1">
      <c r="A280" s="5">
        <v>279.0</v>
      </c>
      <c r="B280" s="6" t="s">
        <v>574</v>
      </c>
      <c r="C280" s="7" t="s">
        <v>22</v>
      </c>
      <c r="D280" s="8">
        <v>43627.0</v>
      </c>
      <c r="E280" s="8" t="s">
        <v>23</v>
      </c>
      <c r="F280" s="8" t="s">
        <v>92</v>
      </c>
      <c r="G280" s="7" t="s">
        <v>515</v>
      </c>
      <c r="H280" s="9" t="s">
        <v>26</v>
      </c>
      <c r="I280" s="10">
        <v>45001.0</v>
      </c>
      <c r="J280" s="7">
        <v>8.2</v>
      </c>
      <c r="K280" s="6" t="str">
        <f>IF(I280=9001,VLOOKUP(J280,'ISO-reference'!$C$1:$D$67,2,FALSE),IF(I280=45001,VLOOKUP(J280,'ISO-reference'!$A$1:$B$40,2,FALSE),IF(I280=21001,VLOOKUP(J280,'ISO-reference'!$E$1:$F$75,2,FALSE),"No ISO Mapping")))</f>
        <v> Emergency preparedness and response</v>
      </c>
      <c r="L280" s="7" t="s">
        <v>217</v>
      </c>
      <c r="M280" s="11"/>
      <c r="N280" s="12">
        <f t="shared" si="18"/>
        <v>43687</v>
      </c>
      <c r="O280" s="12">
        <v>43909.0</v>
      </c>
      <c r="P280" s="6" t="s">
        <v>575</v>
      </c>
      <c r="Q280" s="5" t="str">
        <f t="shared" si="2"/>
        <v>Closed</v>
      </c>
      <c r="R280" s="10">
        <f t="shared" si="3"/>
        <v>282</v>
      </c>
      <c r="S280" s="10">
        <f t="shared" si="4"/>
        <v>222</v>
      </c>
      <c r="T280" s="5"/>
      <c r="U280" s="5">
        <v>12305.0</v>
      </c>
    </row>
    <row r="281" ht="15.75" customHeight="1">
      <c r="A281" s="13">
        <v>280.0</v>
      </c>
      <c r="B281" s="14" t="s">
        <v>576</v>
      </c>
      <c r="C281" s="15" t="s">
        <v>22</v>
      </c>
      <c r="D281" s="16">
        <v>43627.0</v>
      </c>
      <c r="E281" s="16" t="s">
        <v>23</v>
      </c>
      <c r="F281" s="16" t="s">
        <v>92</v>
      </c>
      <c r="G281" s="15" t="s">
        <v>515</v>
      </c>
      <c r="H281" s="9" t="s">
        <v>26</v>
      </c>
      <c r="I281" s="17">
        <v>45001.0</v>
      </c>
      <c r="J281" s="15">
        <v>8.2</v>
      </c>
      <c r="K281" s="14" t="str">
        <f>IF(I281=9001,VLOOKUP(J281,'ISO-reference'!$C$1:$D$67,2,FALSE),IF(I281=45001,VLOOKUP(J281,'ISO-reference'!$A$1:$B$40,2,FALSE),IF(I281=21001,VLOOKUP(J281,'ISO-reference'!$E$1:$F$75,2,FALSE),"No ISO Mapping")))</f>
        <v> Emergency preparedness and response</v>
      </c>
      <c r="L281" s="15" t="s">
        <v>217</v>
      </c>
      <c r="M281" s="18"/>
      <c r="N281" s="19">
        <f t="shared" si="18"/>
        <v>43687</v>
      </c>
      <c r="O281" s="19">
        <v>43888.0</v>
      </c>
      <c r="P281" s="14" t="s">
        <v>577</v>
      </c>
      <c r="Q281" s="13" t="str">
        <f t="shared" si="2"/>
        <v>Closed</v>
      </c>
      <c r="R281" s="17">
        <f t="shared" si="3"/>
        <v>261</v>
      </c>
      <c r="S281" s="17">
        <f t="shared" si="4"/>
        <v>201</v>
      </c>
      <c r="T281" s="13"/>
      <c r="U281" s="13">
        <v>12306.0</v>
      </c>
    </row>
    <row r="282" ht="15.75" customHeight="1">
      <c r="A282" s="5">
        <v>281.0</v>
      </c>
      <c r="B282" s="6" t="s">
        <v>578</v>
      </c>
      <c r="C282" s="7" t="s">
        <v>22</v>
      </c>
      <c r="D282" s="8">
        <v>43627.0</v>
      </c>
      <c r="E282" s="8" t="s">
        <v>23</v>
      </c>
      <c r="F282" s="8" t="s">
        <v>92</v>
      </c>
      <c r="G282" s="7" t="s">
        <v>515</v>
      </c>
      <c r="H282" s="9" t="s">
        <v>26</v>
      </c>
      <c r="I282" s="10">
        <v>45001.0</v>
      </c>
      <c r="J282" s="7">
        <v>8.2</v>
      </c>
      <c r="K282" s="6" t="str">
        <f>IF(I282=9001,VLOOKUP(J282,'ISO-reference'!$C$1:$D$67,2,FALSE),IF(I282=45001,VLOOKUP(J282,'ISO-reference'!$A$1:$B$40,2,FALSE),IF(I282=21001,VLOOKUP(J282,'ISO-reference'!$E$1:$F$75,2,FALSE),"No ISO Mapping")))</f>
        <v> Emergency preparedness and response</v>
      </c>
      <c r="L282" s="7" t="s">
        <v>217</v>
      </c>
      <c r="M282" s="11"/>
      <c r="N282" s="12">
        <f t="shared" si="18"/>
        <v>43687</v>
      </c>
      <c r="O282" s="12">
        <v>43888.0</v>
      </c>
      <c r="P282" s="6" t="s">
        <v>579</v>
      </c>
      <c r="Q282" s="5" t="str">
        <f t="shared" si="2"/>
        <v>Closed</v>
      </c>
      <c r="R282" s="10">
        <f t="shared" si="3"/>
        <v>261</v>
      </c>
      <c r="S282" s="10">
        <f t="shared" si="4"/>
        <v>201</v>
      </c>
      <c r="T282" s="5"/>
      <c r="U282" s="5">
        <v>12317.0</v>
      </c>
    </row>
    <row r="283" ht="15.75" customHeight="1">
      <c r="A283" s="13">
        <v>282.0</v>
      </c>
      <c r="B283" s="14" t="s">
        <v>580</v>
      </c>
      <c r="C283" s="15" t="s">
        <v>22</v>
      </c>
      <c r="D283" s="16">
        <v>43627.0</v>
      </c>
      <c r="E283" s="16" t="s">
        <v>23</v>
      </c>
      <c r="F283" s="16" t="s">
        <v>92</v>
      </c>
      <c r="G283" s="15" t="s">
        <v>515</v>
      </c>
      <c r="H283" s="9" t="s">
        <v>26</v>
      </c>
      <c r="I283" s="17">
        <v>45001.0</v>
      </c>
      <c r="J283" s="15">
        <v>8.2</v>
      </c>
      <c r="K283" s="14" t="str">
        <f>IF(I283=9001,VLOOKUP(J283,'ISO-reference'!$C$1:$D$67,2,FALSE),IF(I283=45001,VLOOKUP(J283,'ISO-reference'!$A$1:$B$40,2,FALSE),IF(I283=21001,VLOOKUP(J283,'ISO-reference'!$E$1:$F$75,2,FALSE),"No ISO Mapping")))</f>
        <v> Emergency preparedness and response</v>
      </c>
      <c r="L283" s="15" t="s">
        <v>217</v>
      </c>
      <c r="M283" s="18"/>
      <c r="N283" s="19">
        <f t="shared" si="18"/>
        <v>43687</v>
      </c>
      <c r="O283" s="19">
        <v>43909.0</v>
      </c>
      <c r="P283" s="14" t="s">
        <v>581</v>
      </c>
      <c r="Q283" s="13" t="str">
        <f t="shared" si="2"/>
        <v>Closed</v>
      </c>
      <c r="R283" s="17">
        <f t="shared" si="3"/>
        <v>282</v>
      </c>
      <c r="S283" s="17">
        <f t="shared" si="4"/>
        <v>222</v>
      </c>
      <c r="T283" s="13"/>
      <c r="U283" s="13">
        <v>12318.0</v>
      </c>
    </row>
    <row r="284" ht="15.75" customHeight="1">
      <c r="A284" s="5">
        <v>283.0</v>
      </c>
      <c r="B284" s="6" t="s">
        <v>582</v>
      </c>
      <c r="C284" s="7" t="s">
        <v>22</v>
      </c>
      <c r="D284" s="8">
        <v>43627.0</v>
      </c>
      <c r="E284" s="8" t="s">
        <v>23</v>
      </c>
      <c r="F284" s="8" t="s">
        <v>92</v>
      </c>
      <c r="G284" s="7" t="s">
        <v>515</v>
      </c>
      <c r="H284" s="9" t="s">
        <v>26</v>
      </c>
      <c r="I284" s="10">
        <v>45001.0</v>
      </c>
      <c r="J284" s="7">
        <v>8.2</v>
      </c>
      <c r="K284" s="6" t="str">
        <f>IF(I284=9001,VLOOKUP(J284,'ISO-reference'!$C$1:$D$67,2,FALSE),IF(I284=45001,VLOOKUP(J284,'ISO-reference'!$A$1:$B$40,2,FALSE),IF(I284=21001,VLOOKUP(J284,'ISO-reference'!$E$1:$F$75,2,FALSE),"No ISO Mapping")))</f>
        <v> Emergency preparedness and response</v>
      </c>
      <c r="L284" s="7" t="s">
        <v>217</v>
      </c>
      <c r="M284" s="11"/>
      <c r="N284" s="12">
        <f t="shared" si="18"/>
        <v>43687</v>
      </c>
      <c r="O284" s="12">
        <v>43909.0</v>
      </c>
      <c r="P284" s="6" t="s">
        <v>583</v>
      </c>
      <c r="Q284" s="5" t="str">
        <f t="shared" si="2"/>
        <v>Closed</v>
      </c>
      <c r="R284" s="10">
        <f t="shared" si="3"/>
        <v>282</v>
      </c>
      <c r="S284" s="10">
        <f t="shared" si="4"/>
        <v>222</v>
      </c>
      <c r="T284" s="5"/>
      <c r="U284" s="5">
        <v>12319.0</v>
      </c>
    </row>
    <row r="285" ht="15.75" customHeight="1">
      <c r="A285" s="13">
        <v>284.0</v>
      </c>
      <c r="B285" s="14" t="s">
        <v>584</v>
      </c>
      <c r="C285" s="15" t="s">
        <v>22</v>
      </c>
      <c r="D285" s="16">
        <v>43627.0</v>
      </c>
      <c r="E285" s="16" t="s">
        <v>23</v>
      </c>
      <c r="F285" s="16" t="s">
        <v>92</v>
      </c>
      <c r="G285" s="15" t="s">
        <v>515</v>
      </c>
      <c r="H285" s="9" t="s">
        <v>26</v>
      </c>
      <c r="I285" s="17">
        <v>45001.0</v>
      </c>
      <c r="J285" s="15">
        <v>8.2</v>
      </c>
      <c r="K285" s="14" t="str">
        <f>IF(I285=9001,VLOOKUP(J285,'ISO-reference'!$C$1:$D$67,2,FALSE),IF(I285=45001,VLOOKUP(J285,'ISO-reference'!$A$1:$B$40,2,FALSE),IF(I285=21001,VLOOKUP(J285,'ISO-reference'!$E$1:$F$75,2,FALSE),"No ISO Mapping")))</f>
        <v> Emergency preparedness and response</v>
      </c>
      <c r="L285" s="15" t="s">
        <v>217</v>
      </c>
      <c r="M285" s="18"/>
      <c r="N285" s="19">
        <f t="shared" si="18"/>
        <v>43687</v>
      </c>
      <c r="O285" s="19">
        <v>43888.0</v>
      </c>
      <c r="P285" s="14" t="s">
        <v>585</v>
      </c>
      <c r="Q285" s="13" t="str">
        <f t="shared" si="2"/>
        <v>Closed</v>
      </c>
      <c r="R285" s="17">
        <f t="shared" si="3"/>
        <v>261</v>
      </c>
      <c r="S285" s="17">
        <f t="shared" si="4"/>
        <v>201</v>
      </c>
      <c r="T285" s="13"/>
      <c r="U285" s="13">
        <v>12320.0</v>
      </c>
    </row>
    <row r="286" ht="15.75" customHeight="1">
      <c r="A286" s="5">
        <v>285.0</v>
      </c>
      <c r="B286" s="6" t="s">
        <v>586</v>
      </c>
      <c r="C286" s="7" t="s">
        <v>22</v>
      </c>
      <c r="D286" s="8">
        <v>43627.0</v>
      </c>
      <c r="E286" s="8" t="s">
        <v>23</v>
      </c>
      <c r="F286" s="8" t="s">
        <v>92</v>
      </c>
      <c r="G286" s="7" t="s">
        <v>515</v>
      </c>
      <c r="H286" s="9" t="s">
        <v>26</v>
      </c>
      <c r="I286" s="10">
        <v>9001.0</v>
      </c>
      <c r="J286" s="7" t="s">
        <v>102</v>
      </c>
      <c r="K286" s="6" t="str">
        <f>IF(I286=9001,VLOOKUP(J286,'ISO-reference'!$C$1:$D$67,2,FALSE),IF(I286=45001,VLOOKUP(J286,'ISO-reference'!$A$1:$B$40,2,FALSE),IF(I286=21001,VLOOKUP(J286,'ISO-reference'!$E$1:$F$75,2,FALSE),"No ISO Mapping")))</f>
        <v> Infrastructure</v>
      </c>
      <c r="L286" s="7" t="s">
        <v>217</v>
      </c>
      <c r="M286" s="11"/>
      <c r="N286" s="12">
        <f t="shared" si="18"/>
        <v>43687</v>
      </c>
      <c r="O286" s="12">
        <v>43888.0</v>
      </c>
      <c r="P286" s="6" t="s">
        <v>587</v>
      </c>
      <c r="Q286" s="5" t="str">
        <f t="shared" si="2"/>
        <v>Closed</v>
      </c>
      <c r="R286" s="10">
        <f t="shared" si="3"/>
        <v>261</v>
      </c>
      <c r="S286" s="10">
        <f t="shared" si="4"/>
        <v>201</v>
      </c>
      <c r="T286" s="5"/>
      <c r="U286" s="5">
        <v>12321.0</v>
      </c>
    </row>
    <row r="287" ht="15.75" customHeight="1">
      <c r="A287" s="13">
        <v>286.0</v>
      </c>
      <c r="B287" s="14" t="s">
        <v>588</v>
      </c>
      <c r="C287" s="15" t="s">
        <v>22</v>
      </c>
      <c r="D287" s="16">
        <v>43627.0</v>
      </c>
      <c r="E287" s="16" t="s">
        <v>23</v>
      </c>
      <c r="F287" s="16" t="s">
        <v>92</v>
      </c>
      <c r="G287" s="15" t="s">
        <v>515</v>
      </c>
      <c r="H287" s="9" t="s">
        <v>26</v>
      </c>
      <c r="I287" s="17">
        <v>9001.0</v>
      </c>
      <c r="J287" s="15" t="s">
        <v>102</v>
      </c>
      <c r="K287" s="14" t="str">
        <f>IF(I287=9001,VLOOKUP(J287,'ISO-reference'!$C$1:$D$67,2,FALSE),IF(I287=45001,VLOOKUP(J287,'ISO-reference'!$A$1:$B$40,2,FALSE),IF(I287=21001,VLOOKUP(J287,'ISO-reference'!$E$1:$F$75,2,FALSE),"No ISO Mapping")))</f>
        <v> Infrastructure</v>
      </c>
      <c r="L287" s="15" t="s">
        <v>217</v>
      </c>
      <c r="M287" s="18"/>
      <c r="N287" s="19">
        <f t="shared" si="18"/>
        <v>43687</v>
      </c>
      <c r="O287" s="19">
        <v>43888.0</v>
      </c>
      <c r="P287" s="14" t="s">
        <v>589</v>
      </c>
      <c r="Q287" s="13" t="str">
        <f t="shared" si="2"/>
        <v>Closed</v>
      </c>
      <c r="R287" s="17">
        <f t="shared" si="3"/>
        <v>261</v>
      </c>
      <c r="S287" s="17">
        <f t="shared" si="4"/>
        <v>201</v>
      </c>
      <c r="T287" s="13"/>
      <c r="U287" s="13">
        <v>12322.0</v>
      </c>
    </row>
    <row r="288" ht="15.75" customHeight="1">
      <c r="A288" s="5">
        <v>287.0</v>
      </c>
      <c r="B288" s="6" t="s">
        <v>590</v>
      </c>
      <c r="C288" s="7" t="s">
        <v>22</v>
      </c>
      <c r="D288" s="8">
        <v>43627.0</v>
      </c>
      <c r="E288" s="8" t="s">
        <v>23</v>
      </c>
      <c r="F288" s="8" t="s">
        <v>92</v>
      </c>
      <c r="G288" s="7" t="s">
        <v>515</v>
      </c>
      <c r="H288" s="9" t="s">
        <v>26</v>
      </c>
      <c r="I288" s="10">
        <v>45001.0</v>
      </c>
      <c r="J288" s="7">
        <v>8.1</v>
      </c>
      <c r="K288" s="6" t="str">
        <f>IF(I288=9001,VLOOKUP(J288,'ISO-reference'!$C$1:$D$67,2,FALSE),IF(I288=45001,VLOOKUP(J288,'ISO-reference'!$A$1:$B$40,2,FALSE),IF(I288=21001,VLOOKUP(J288,'ISO-reference'!$E$1:$F$75,2,FALSE),"No ISO Mapping")))</f>
        <v> Operational planning and control</v>
      </c>
      <c r="L288" s="7" t="s">
        <v>217</v>
      </c>
      <c r="M288" s="11"/>
      <c r="N288" s="12">
        <f t="shared" si="18"/>
        <v>43687</v>
      </c>
      <c r="O288" s="12">
        <v>43949.0</v>
      </c>
      <c r="P288" s="6" t="s">
        <v>591</v>
      </c>
      <c r="Q288" s="5" t="str">
        <f t="shared" si="2"/>
        <v>Closed</v>
      </c>
      <c r="R288" s="10">
        <f t="shared" si="3"/>
        <v>322</v>
      </c>
      <c r="S288" s="10">
        <f t="shared" si="4"/>
        <v>262</v>
      </c>
      <c r="T288" s="5"/>
      <c r="U288" s="5">
        <v>12324.0</v>
      </c>
    </row>
    <row r="289" ht="15.75" customHeight="1">
      <c r="A289" s="13">
        <v>288.0</v>
      </c>
      <c r="B289" s="14" t="s">
        <v>592</v>
      </c>
      <c r="C289" s="15" t="s">
        <v>22</v>
      </c>
      <c r="D289" s="16">
        <v>43627.0</v>
      </c>
      <c r="E289" s="16" t="s">
        <v>23</v>
      </c>
      <c r="F289" s="16" t="s">
        <v>92</v>
      </c>
      <c r="G289" s="15" t="s">
        <v>515</v>
      </c>
      <c r="H289" s="9" t="s">
        <v>26</v>
      </c>
      <c r="I289" s="17">
        <v>45001.0</v>
      </c>
      <c r="J289" s="15">
        <v>8.1</v>
      </c>
      <c r="K289" s="14" t="str">
        <f>IF(I289=9001,VLOOKUP(J289,'ISO-reference'!$C$1:$D$67,2,FALSE),IF(I289=45001,VLOOKUP(J289,'ISO-reference'!$A$1:$B$40,2,FALSE),IF(I289=21001,VLOOKUP(J289,'ISO-reference'!$E$1:$F$75,2,FALSE),"No ISO Mapping")))</f>
        <v> Operational planning and control</v>
      </c>
      <c r="L289" s="15" t="s">
        <v>217</v>
      </c>
      <c r="M289" s="18"/>
      <c r="N289" s="19">
        <f t="shared" si="18"/>
        <v>43687</v>
      </c>
      <c r="O289" s="19">
        <v>43949.0</v>
      </c>
      <c r="P289" s="14" t="s">
        <v>413</v>
      </c>
      <c r="Q289" s="13" t="str">
        <f t="shared" si="2"/>
        <v>Closed</v>
      </c>
      <c r="R289" s="17">
        <f t="shared" si="3"/>
        <v>322</v>
      </c>
      <c r="S289" s="17">
        <f t="shared" si="4"/>
        <v>262</v>
      </c>
      <c r="T289" s="13"/>
      <c r="U289" s="13">
        <v>12325.0</v>
      </c>
    </row>
    <row r="290" ht="15.75" customHeight="1">
      <c r="A290" s="5">
        <v>289.0</v>
      </c>
      <c r="B290" s="6" t="s">
        <v>593</v>
      </c>
      <c r="C290" s="7" t="s">
        <v>22</v>
      </c>
      <c r="D290" s="8">
        <v>43627.0</v>
      </c>
      <c r="E290" s="8" t="s">
        <v>23</v>
      </c>
      <c r="F290" s="8" t="s">
        <v>92</v>
      </c>
      <c r="G290" s="7" t="s">
        <v>515</v>
      </c>
      <c r="H290" s="9" t="s">
        <v>26</v>
      </c>
      <c r="I290" s="10">
        <v>9001.0</v>
      </c>
      <c r="J290" s="7" t="s">
        <v>102</v>
      </c>
      <c r="K290" s="6" t="str">
        <f>IF(I290=9001,VLOOKUP(J290,'ISO-reference'!$C$1:$D$67,2,FALSE),IF(I290=45001,VLOOKUP(J290,'ISO-reference'!$A$1:$B$40,2,FALSE),IF(I290=21001,VLOOKUP(J290,'ISO-reference'!$E$1:$F$75,2,FALSE),"No ISO Mapping")))</f>
        <v> Infrastructure</v>
      </c>
      <c r="L290" s="7" t="s">
        <v>217</v>
      </c>
      <c r="M290" s="11"/>
      <c r="N290" s="12">
        <f t="shared" si="18"/>
        <v>43687</v>
      </c>
      <c r="O290" s="12">
        <v>43909.0</v>
      </c>
      <c r="P290" s="6" t="s">
        <v>594</v>
      </c>
      <c r="Q290" s="5" t="str">
        <f t="shared" si="2"/>
        <v>Closed</v>
      </c>
      <c r="R290" s="10">
        <f t="shared" si="3"/>
        <v>282</v>
      </c>
      <c r="S290" s="10">
        <f t="shared" si="4"/>
        <v>222</v>
      </c>
      <c r="T290" s="5"/>
      <c r="U290" s="5">
        <v>12326.0</v>
      </c>
    </row>
    <row r="291" ht="15.75" customHeight="1">
      <c r="A291" s="13">
        <v>290.0</v>
      </c>
      <c r="B291" s="14" t="s">
        <v>595</v>
      </c>
      <c r="C291" s="15" t="s">
        <v>22</v>
      </c>
      <c r="D291" s="16">
        <v>43627.0</v>
      </c>
      <c r="E291" s="16" t="s">
        <v>23</v>
      </c>
      <c r="F291" s="16" t="s">
        <v>92</v>
      </c>
      <c r="G291" s="15" t="s">
        <v>515</v>
      </c>
      <c r="H291" s="9" t="s">
        <v>26</v>
      </c>
      <c r="I291" s="17">
        <v>9001.0</v>
      </c>
      <c r="J291" s="15" t="s">
        <v>102</v>
      </c>
      <c r="K291" s="14" t="str">
        <f>IF(I291=9001,VLOOKUP(J291,'ISO-reference'!$C$1:$D$67,2,FALSE),IF(I291=45001,VLOOKUP(J291,'ISO-reference'!$A$1:$B$40,2,FALSE),IF(I291=21001,VLOOKUP(J291,'ISO-reference'!$E$1:$F$75,2,FALSE),"No ISO Mapping")))</f>
        <v> Infrastructure</v>
      </c>
      <c r="L291" s="15" t="s">
        <v>217</v>
      </c>
      <c r="M291" s="18"/>
      <c r="N291" s="19">
        <f t="shared" si="18"/>
        <v>43687</v>
      </c>
      <c r="O291" s="19">
        <v>43909.0</v>
      </c>
      <c r="P291" s="14" t="s">
        <v>596</v>
      </c>
      <c r="Q291" s="13" t="str">
        <f t="shared" si="2"/>
        <v>Closed</v>
      </c>
      <c r="R291" s="17">
        <f t="shared" si="3"/>
        <v>282</v>
      </c>
      <c r="S291" s="17">
        <f t="shared" si="4"/>
        <v>222</v>
      </c>
      <c r="T291" s="13"/>
      <c r="U291" s="13">
        <v>12327.0</v>
      </c>
    </row>
    <row r="292" ht="15.75" hidden="1" customHeight="1">
      <c r="A292" s="5">
        <v>291.0</v>
      </c>
      <c r="B292" s="6" t="s">
        <v>597</v>
      </c>
      <c r="C292" s="7" t="s">
        <v>22</v>
      </c>
      <c r="D292" s="8">
        <v>43693.0</v>
      </c>
      <c r="E292" s="8" t="s">
        <v>23</v>
      </c>
      <c r="F292" s="8" t="s">
        <v>154</v>
      </c>
      <c r="G292" s="7" t="s">
        <v>155</v>
      </c>
      <c r="H292" s="20" t="s">
        <v>105</v>
      </c>
      <c r="I292" s="10">
        <v>45001.0</v>
      </c>
      <c r="J292" s="7">
        <v>7.4</v>
      </c>
      <c r="K292" s="6" t="str">
        <f>IF(I292=9001,VLOOKUP(J292,'ISO-reference'!$C$1:$D$67,2,FALSE),IF(I292=45001,VLOOKUP(J292,'ISO-reference'!$A$1:$B$40,2,FALSE),IF(I292=21001,VLOOKUP(J292,'ISO-reference'!$E$1:$F$75,2,FALSE),"No ISO Mapping")))</f>
        <v> Communication</v>
      </c>
      <c r="L292" s="7" t="s">
        <v>111</v>
      </c>
      <c r="M292" s="11"/>
      <c r="N292" s="12">
        <f t="shared" si="18"/>
        <v>43753</v>
      </c>
      <c r="O292" s="12">
        <v>43880.0</v>
      </c>
      <c r="P292" s="6" t="s">
        <v>598</v>
      </c>
      <c r="Q292" s="5" t="str">
        <f t="shared" si="2"/>
        <v>Closed</v>
      </c>
      <c r="R292" s="10">
        <f t="shared" si="3"/>
        <v>187</v>
      </c>
      <c r="S292" s="10">
        <f t="shared" si="4"/>
        <v>127</v>
      </c>
      <c r="T292" s="5"/>
      <c r="U292" s="5">
        <v>12398.0</v>
      </c>
    </row>
    <row r="293" ht="15.75" hidden="1" customHeight="1">
      <c r="A293" s="13">
        <v>292.0</v>
      </c>
      <c r="B293" s="14" t="s">
        <v>599</v>
      </c>
      <c r="C293" s="15" t="s">
        <v>22</v>
      </c>
      <c r="D293" s="16">
        <v>43693.0</v>
      </c>
      <c r="E293" s="16" t="s">
        <v>23</v>
      </c>
      <c r="F293" s="16" t="s">
        <v>154</v>
      </c>
      <c r="G293" s="15" t="s">
        <v>155</v>
      </c>
      <c r="H293" s="20" t="s">
        <v>105</v>
      </c>
      <c r="I293" s="17">
        <v>45001.0</v>
      </c>
      <c r="J293" s="15">
        <v>7.2</v>
      </c>
      <c r="K293" s="14" t="str">
        <f>IF(I293=9001,VLOOKUP(J293,'ISO-reference'!$C$1:$D$67,2,FALSE),IF(I293=45001,VLOOKUP(J293,'ISO-reference'!$A$1:$B$40,2,FALSE),IF(I293=21001,VLOOKUP(J293,'ISO-reference'!$E$1:$F$75,2,FALSE),"No ISO Mapping")))</f>
        <v> Competence</v>
      </c>
      <c r="L293" s="15" t="s">
        <v>27</v>
      </c>
      <c r="M293" s="18"/>
      <c r="N293" s="19">
        <f t="shared" si="18"/>
        <v>43753</v>
      </c>
      <c r="O293" s="19">
        <v>43797.0</v>
      </c>
      <c r="P293" s="14" t="s">
        <v>600</v>
      </c>
      <c r="Q293" s="13" t="str">
        <f t="shared" si="2"/>
        <v>Closed</v>
      </c>
      <c r="R293" s="17">
        <f t="shared" si="3"/>
        <v>104</v>
      </c>
      <c r="S293" s="17">
        <f t="shared" si="4"/>
        <v>44</v>
      </c>
      <c r="T293" s="13"/>
      <c r="U293" s="13">
        <v>12399.0</v>
      </c>
    </row>
    <row r="294" ht="15.75" hidden="1" customHeight="1">
      <c r="A294" s="5">
        <v>293.0</v>
      </c>
      <c r="B294" s="6" t="s">
        <v>601</v>
      </c>
      <c r="C294" s="7" t="s">
        <v>22</v>
      </c>
      <c r="D294" s="8">
        <v>43693.0</v>
      </c>
      <c r="E294" s="8" t="s">
        <v>23</v>
      </c>
      <c r="F294" s="8" t="s">
        <v>154</v>
      </c>
      <c r="G294" s="7" t="s">
        <v>155</v>
      </c>
      <c r="H294" s="20" t="s">
        <v>105</v>
      </c>
      <c r="I294" s="10">
        <v>45001.0</v>
      </c>
      <c r="J294" s="7">
        <v>7.2</v>
      </c>
      <c r="K294" s="6" t="str">
        <f>IF(I294=9001,VLOOKUP(J294,'ISO-reference'!$C$1:$D$67,2,FALSE),IF(I294=45001,VLOOKUP(J294,'ISO-reference'!$A$1:$B$40,2,FALSE),IF(I294=21001,VLOOKUP(J294,'ISO-reference'!$E$1:$F$75,2,FALSE),"No ISO Mapping")))</f>
        <v> Competence</v>
      </c>
      <c r="L294" s="7" t="s">
        <v>27</v>
      </c>
      <c r="M294" s="11"/>
      <c r="N294" s="12">
        <f t="shared" si="18"/>
        <v>43753</v>
      </c>
      <c r="O294" s="12">
        <v>43797.0</v>
      </c>
      <c r="P294" s="6" t="s">
        <v>602</v>
      </c>
      <c r="Q294" s="5" t="str">
        <f t="shared" si="2"/>
        <v>Closed</v>
      </c>
      <c r="R294" s="10">
        <f t="shared" si="3"/>
        <v>104</v>
      </c>
      <c r="S294" s="10">
        <f t="shared" si="4"/>
        <v>44</v>
      </c>
      <c r="T294" s="5"/>
      <c r="U294" s="5">
        <v>12400.0</v>
      </c>
    </row>
    <row r="295" ht="15.75" hidden="1" customHeight="1">
      <c r="A295" s="13">
        <v>294.0</v>
      </c>
      <c r="B295" s="14" t="s">
        <v>603</v>
      </c>
      <c r="C295" s="15" t="s">
        <v>22</v>
      </c>
      <c r="D295" s="16">
        <v>43693.0</v>
      </c>
      <c r="E295" s="16" t="s">
        <v>23</v>
      </c>
      <c r="F295" s="16" t="s">
        <v>154</v>
      </c>
      <c r="G295" s="15" t="s">
        <v>155</v>
      </c>
      <c r="H295" s="20" t="s">
        <v>105</v>
      </c>
      <c r="I295" s="17">
        <v>45001.0</v>
      </c>
      <c r="J295" s="15">
        <v>7.1</v>
      </c>
      <c r="K295" s="14" t="str">
        <f>IF(I295=9001,VLOOKUP(J295,'ISO-reference'!$C$1:$D$67,2,FALSE),IF(I295=45001,VLOOKUP(J295,'ISO-reference'!$A$1:$B$40,2,FALSE),IF(I295=21001,VLOOKUP(J295,'ISO-reference'!$E$1:$F$75,2,FALSE),"No ISO Mapping")))</f>
        <v> Resources</v>
      </c>
      <c r="L295" s="15" t="s">
        <v>30</v>
      </c>
      <c r="M295" s="18"/>
      <c r="N295" s="19">
        <f t="shared" si="18"/>
        <v>43753</v>
      </c>
      <c r="O295" s="19">
        <v>43817.0</v>
      </c>
      <c r="P295" s="14" t="s">
        <v>604</v>
      </c>
      <c r="Q295" s="13" t="str">
        <f t="shared" si="2"/>
        <v>Closed</v>
      </c>
      <c r="R295" s="17">
        <f t="shared" si="3"/>
        <v>124</v>
      </c>
      <c r="S295" s="17">
        <f t="shared" si="4"/>
        <v>64</v>
      </c>
      <c r="T295" s="13"/>
      <c r="U295" s="13">
        <v>12401.0</v>
      </c>
    </row>
    <row r="296" ht="15.75" hidden="1" customHeight="1">
      <c r="A296" s="5">
        <v>295.0</v>
      </c>
      <c r="B296" s="6" t="s">
        <v>605</v>
      </c>
      <c r="C296" s="7" t="s">
        <v>22</v>
      </c>
      <c r="D296" s="8">
        <v>43693.0</v>
      </c>
      <c r="E296" s="8" t="s">
        <v>23</v>
      </c>
      <c r="F296" s="8" t="s">
        <v>154</v>
      </c>
      <c r="G296" s="7" t="s">
        <v>155</v>
      </c>
      <c r="H296" s="20" t="s">
        <v>105</v>
      </c>
      <c r="I296" s="10">
        <v>45001.0</v>
      </c>
      <c r="J296" s="7">
        <v>8.1</v>
      </c>
      <c r="K296" s="6" t="str">
        <f>IF(I296=9001,VLOOKUP(J296,'ISO-reference'!$C$1:$D$67,2,FALSE),IF(I296=45001,VLOOKUP(J296,'ISO-reference'!$A$1:$B$40,2,FALSE),IF(I296=21001,VLOOKUP(J296,'ISO-reference'!$E$1:$F$75,2,FALSE),"No ISO Mapping")))</f>
        <v> Operational planning and control</v>
      </c>
      <c r="L296" s="7" t="s">
        <v>30</v>
      </c>
      <c r="M296" s="11"/>
      <c r="N296" s="12">
        <f t="shared" si="18"/>
        <v>43753</v>
      </c>
      <c r="O296" s="12">
        <v>43873.0</v>
      </c>
      <c r="P296" s="6" t="s">
        <v>606</v>
      </c>
      <c r="Q296" s="5" t="str">
        <f t="shared" si="2"/>
        <v>Closed</v>
      </c>
      <c r="R296" s="10">
        <f t="shared" si="3"/>
        <v>180</v>
      </c>
      <c r="S296" s="10">
        <f t="shared" si="4"/>
        <v>120</v>
      </c>
      <c r="T296" s="5"/>
      <c r="U296" s="5">
        <v>12402.0</v>
      </c>
    </row>
    <row r="297" ht="15.75" hidden="1" customHeight="1">
      <c r="A297" s="13">
        <v>296.0</v>
      </c>
      <c r="B297" s="14" t="s">
        <v>607</v>
      </c>
      <c r="C297" s="15" t="s">
        <v>22</v>
      </c>
      <c r="D297" s="16">
        <v>43693.0</v>
      </c>
      <c r="E297" s="16" t="s">
        <v>23</v>
      </c>
      <c r="F297" s="16" t="s">
        <v>154</v>
      </c>
      <c r="G297" s="15" t="s">
        <v>155</v>
      </c>
      <c r="H297" s="20" t="s">
        <v>105</v>
      </c>
      <c r="I297" s="17">
        <v>45001.0</v>
      </c>
      <c r="J297" s="15">
        <v>10.3</v>
      </c>
      <c r="K297" s="14" t="str">
        <f>IF(I297=9001,VLOOKUP(J297,'ISO-reference'!$C$1:$D$67,2,FALSE),IF(I297=45001,VLOOKUP(J297,'ISO-reference'!$A$1:$B$40,2,FALSE),IF(I297=21001,VLOOKUP(J297,'ISO-reference'!$E$1:$F$75,2,FALSE),"No ISO Mapping")))</f>
        <v> Continual improvement</v>
      </c>
      <c r="L297" s="15" t="s">
        <v>35</v>
      </c>
      <c r="M297" s="18"/>
      <c r="N297" s="19">
        <v>43982.0</v>
      </c>
      <c r="O297" s="19">
        <v>44013.0</v>
      </c>
      <c r="P297" s="14" t="s">
        <v>608</v>
      </c>
      <c r="Q297" s="13" t="str">
        <f t="shared" si="2"/>
        <v>Closed</v>
      </c>
      <c r="R297" s="17">
        <f t="shared" si="3"/>
        <v>320</v>
      </c>
      <c r="S297" s="17">
        <f t="shared" si="4"/>
        <v>31</v>
      </c>
      <c r="T297" s="13"/>
      <c r="U297" s="13">
        <v>12403.0</v>
      </c>
    </row>
    <row r="298" ht="15.75" hidden="1" customHeight="1">
      <c r="A298" s="5">
        <v>297.0</v>
      </c>
      <c r="B298" s="6" t="s">
        <v>609</v>
      </c>
      <c r="C298" s="7" t="s">
        <v>22</v>
      </c>
      <c r="D298" s="8">
        <v>43693.0</v>
      </c>
      <c r="E298" s="8" t="s">
        <v>23</v>
      </c>
      <c r="F298" s="8" t="s">
        <v>154</v>
      </c>
      <c r="G298" s="7" t="s">
        <v>155</v>
      </c>
      <c r="H298" s="20" t="s">
        <v>105</v>
      </c>
      <c r="I298" s="10">
        <v>45001.0</v>
      </c>
      <c r="J298" s="7">
        <v>8.1</v>
      </c>
      <c r="K298" s="6" t="str">
        <f>IF(I298=9001,VLOOKUP(J298,'ISO-reference'!$C$1:$D$67,2,FALSE),IF(I298=45001,VLOOKUP(J298,'ISO-reference'!$A$1:$B$40,2,FALSE),IF(I298=21001,VLOOKUP(J298,'ISO-reference'!$E$1:$F$75,2,FALSE),"No ISO Mapping")))</f>
        <v> Operational planning and control</v>
      </c>
      <c r="L298" s="7" t="s">
        <v>30</v>
      </c>
      <c r="M298" s="11"/>
      <c r="N298" s="12">
        <f t="shared" ref="N298:N316" si="19">D298+60</f>
        <v>43753</v>
      </c>
      <c r="O298" s="12">
        <v>43797.0</v>
      </c>
      <c r="P298" s="6" t="s">
        <v>610</v>
      </c>
      <c r="Q298" s="5" t="str">
        <f t="shared" si="2"/>
        <v>Closed</v>
      </c>
      <c r="R298" s="10">
        <f t="shared" si="3"/>
        <v>104</v>
      </c>
      <c r="S298" s="10">
        <f t="shared" si="4"/>
        <v>44</v>
      </c>
      <c r="T298" s="5"/>
      <c r="U298" s="5">
        <v>12404.0</v>
      </c>
    </row>
    <row r="299" ht="15.75" customHeight="1">
      <c r="A299" s="13">
        <v>298.0</v>
      </c>
      <c r="B299" s="14" t="s">
        <v>611</v>
      </c>
      <c r="C299" s="15" t="s">
        <v>22</v>
      </c>
      <c r="D299" s="16">
        <v>43693.0</v>
      </c>
      <c r="E299" s="16" t="s">
        <v>23</v>
      </c>
      <c r="F299" s="16" t="s">
        <v>154</v>
      </c>
      <c r="G299" s="15" t="s">
        <v>155</v>
      </c>
      <c r="H299" s="9" t="s">
        <v>26</v>
      </c>
      <c r="I299" s="17">
        <v>45001.0</v>
      </c>
      <c r="J299" s="15">
        <v>5.2</v>
      </c>
      <c r="K299" s="14" t="str">
        <f>IF(I299=9001,VLOOKUP(J299,'ISO-reference'!$C$1:$D$67,2,FALSE),IF(I299=45001,VLOOKUP(J299,'ISO-reference'!$A$1:$B$40,2,FALSE),IF(I299=21001,VLOOKUP(J299,'ISO-reference'!$E$1:$F$75,2,FALSE),"No ISO Mapping")))</f>
        <v> OH&amp;S Policy</v>
      </c>
      <c r="L299" s="15" t="s">
        <v>111</v>
      </c>
      <c r="M299" s="18"/>
      <c r="N299" s="19">
        <f t="shared" si="19"/>
        <v>43753</v>
      </c>
      <c r="O299" s="19">
        <v>43776.0</v>
      </c>
      <c r="P299" s="14" t="s">
        <v>320</v>
      </c>
      <c r="Q299" s="13" t="str">
        <f t="shared" si="2"/>
        <v>Closed</v>
      </c>
      <c r="R299" s="17">
        <f t="shared" si="3"/>
        <v>83</v>
      </c>
      <c r="S299" s="17">
        <f t="shared" si="4"/>
        <v>23</v>
      </c>
      <c r="T299" s="13"/>
      <c r="U299" s="13">
        <v>12407.0</v>
      </c>
    </row>
    <row r="300" ht="15.75" customHeight="1">
      <c r="A300" s="5">
        <v>299.0</v>
      </c>
      <c r="B300" s="6" t="s">
        <v>612</v>
      </c>
      <c r="C300" s="7" t="s">
        <v>22</v>
      </c>
      <c r="D300" s="8">
        <v>43693.0</v>
      </c>
      <c r="E300" s="8" t="s">
        <v>23</v>
      </c>
      <c r="F300" s="8" t="s">
        <v>154</v>
      </c>
      <c r="G300" s="7" t="s">
        <v>155</v>
      </c>
      <c r="H300" s="9" t="s">
        <v>26</v>
      </c>
      <c r="I300" s="10">
        <v>45001.0</v>
      </c>
      <c r="J300" s="7">
        <v>7.2</v>
      </c>
      <c r="K300" s="6" t="str">
        <f>IF(I300=9001,VLOOKUP(J300,'ISO-reference'!$C$1:$D$67,2,FALSE),IF(I300=45001,VLOOKUP(J300,'ISO-reference'!$A$1:$B$40,2,FALSE),IF(I300=21001,VLOOKUP(J300,'ISO-reference'!$E$1:$F$75,2,FALSE),"No ISO Mapping")))</f>
        <v> Competence</v>
      </c>
      <c r="L300" s="7" t="s">
        <v>27</v>
      </c>
      <c r="M300" s="11"/>
      <c r="N300" s="12">
        <f t="shared" si="19"/>
        <v>43753</v>
      </c>
      <c r="O300" s="12">
        <v>43797.0</v>
      </c>
      <c r="P300" s="6" t="s">
        <v>613</v>
      </c>
      <c r="Q300" s="5" t="str">
        <f t="shared" si="2"/>
        <v>Closed</v>
      </c>
      <c r="R300" s="10">
        <f t="shared" si="3"/>
        <v>104</v>
      </c>
      <c r="S300" s="10">
        <f t="shared" si="4"/>
        <v>44</v>
      </c>
      <c r="T300" s="5"/>
      <c r="U300" s="5">
        <v>12408.0</v>
      </c>
    </row>
    <row r="301" ht="15.75" customHeight="1">
      <c r="A301" s="13">
        <v>300.0</v>
      </c>
      <c r="B301" s="14" t="s">
        <v>614</v>
      </c>
      <c r="C301" s="15" t="s">
        <v>22</v>
      </c>
      <c r="D301" s="16">
        <v>43693.0</v>
      </c>
      <c r="E301" s="16" t="s">
        <v>23</v>
      </c>
      <c r="F301" s="16" t="s">
        <v>154</v>
      </c>
      <c r="G301" s="15" t="s">
        <v>155</v>
      </c>
      <c r="H301" s="9" t="s">
        <v>26</v>
      </c>
      <c r="I301" s="17">
        <v>45001.0</v>
      </c>
      <c r="J301" s="15" t="s">
        <v>615</v>
      </c>
      <c r="K301" s="14" t="str">
        <f>IF(I301=9001,VLOOKUP(J301,'ISO-reference'!$C$1:$D$67,2,FALSE),IF(I301=45001,VLOOKUP(J301,'ISO-reference'!$A$1:$B$40,2,FALSE),IF(I301=21001,VLOOKUP(J301,'ISO-reference'!$E$1:$F$75,2,FALSE),"No ISO Mapping")))</f>
        <v> Eliminating Hazards and reducing OH&amp;S risks</v>
      </c>
      <c r="L301" s="15" t="s">
        <v>27</v>
      </c>
      <c r="M301" s="18"/>
      <c r="N301" s="19">
        <f t="shared" si="19"/>
        <v>43753</v>
      </c>
      <c r="O301" s="19">
        <v>43866.0</v>
      </c>
      <c r="P301" s="14" t="s">
        <v>616</v>
      </c>
      <c r="Q301" s="13" t="str">
        <f t="shared" si="2"/>
        <v>Closed</v>
      </c>
      <c r="R301" s="17">
        <f t="shared" si="3"/>
        <v>173</v>
      </c>
      <c r="S301" s="17">
        <f t="shared" si="4"/>
        <v>113</v>
      </c>
      <c r="T301" s="13"/>
      <c r="U301" s="13">
        <v>12409.0</v>
      </c>
    </row>
    <row r="302" ht="15.75" customHeight="1">
      <c r="A302" s="5">
        <v>301.0</v>
      </c>
      <c r="B302" s="6" t="s">
        <v>617</v>
      </c>
      <c r="C302" s="7" t="s">
        <v>22</v>
      </c>
      <c r="D302" s="8">
        <v>43693.0</v>
      </c>
      <c r="E302" s="8" t="s">
        <v>23</v>
      </c>
      <c r="F302" s="8" t="s">
        <v>154</v>
      </c>
      <c r="G302" s="7" t="s">
        <v>155</v>
      </c>
      <c r="H302" s="9" t="s">
        <v>26</v>
      </c>
      <c r="I302" s="10">
        <v>45001.0</v>
      </c>
      <c r="J302" s="7">
        <v>5.2</v>
      </c>
      <c r="K302" s="6" t="str">
        <f>IF(I302=9001,VLOOKUP(J302,'ISO-reference'!$C$1:$D$67,2,FALSE),IF(I302=45001,VLOOKUP(J302,'ISO-reference'!$A$1:$B$40,2,FALSE),IF(I302=21001,VLOOKUP(J302,'ISO-reference'!$E$1:$F$75,2,FALSE),"No ISO Mapping")))</f>
        <v> OH&amp;S Policy</v>
      </c>
      <c r="L302" s="7" t="s">
        <v>27</v>
      </c>
      <c r="M302" s="11"/>
      <c r="N302" s="12">
        <f t="shared" si="19"/>
        <v>43753</v>
      </c>
      <c r="O302" s="12">
        <v>43785.0</v>
      </c>
      <c r="P302" s="6" t="s">
        <v>618</v>
      </c>
      <c r="Q302" s="5" t="str">
        <f t="shared" si="2"/>
        <v>Closed</v>
      </c>
      <c r="R302" s="10">
        <f t="shared" si="3"/>
        <v>92</v>
      </c>
      <c r="S302" s="10">
        <f t="shared" si="4"/>
        <v>32</v>
      </c>
      <c r="T302" s="5"/>
      <c r="U302" s="5">
        <v>12414.0</v>
      </c>
    </row>
    <row r="303" ht="15.75" customHeight="1">
      <c r="A303" s="13">
        <v>302.0</v>
      </c>
      <c r="B303" s="14" t="s">
        <v>619</v>
      </c>
      <c r="C303" s="15" t="s">
        <v>22</v>
      </c>
      <c r="D303" s="16">
        <v>43693.0</v>
      </c>
      <c r="E303" s="16" t="s">
        <v>23</v>
      </c>
      <c r="F303" s="16" t="s">
        <v>154</v>
      </c>
      <c r="G303" s="15" t="s">
        <v>155</v>
      </c>
      <c r="H303" s="9" t="s">
        <v>26</v>
      </c>
      <c r="I303" s="17">
        <v>45001.0</v>
      </c>
      <c r="J303" s="15">
        <v>7.2</v>
      </c>
      <c r="K303" s="14" t="str">
        <f>IF(I303=9001,VLOOKUP(J303,'ISO-reference'!$C$1:$D$67,2,FALSE),IF(I303=45001,VLOOKUP(J303,'ISO-reference'!$A$1:$B$40,2,FALSE),IF(I303=21001,VLOOKUP(J303,'ISO-reference'!$E$1:$F$75,2,FALSE),"No ISO Mapping")))</f>
        <v> Competence</v>
      </c>
      <c r="L303" s="15" t="s">
        <v>27</v>
      </c>
      <c r="M303" s="18"/>
      <c r="N303" s="19">
        <f t="shared" si="19"/>
        <v>43753</v>
      </c>
      <c r="O303" s="19">
        <v>43866.0</v>
      </c>
      <c r="P303" s="14" t="s">
        <v>620</v>
      </c>
      <c r="Q303" s="13" t="str">
        <f t="shared" si="2"/>
        <v>Closed</v>
      </c>
      <c r="R303" s="17">
        <f t="shared" si="3"/>
        <v>173</v>
      </c>
      <c r="S303" s="17">
        <f t="shared" si="4"/>
        <v>113</v>
      </c>
      <c r="T303" s="13"/>
      <c r="U303" s="13">
        <v>12415.0</v>
      </c>
    </row>
    <row r="304" ht="15.75" hidden="1" customHeight="1">
      <c r="A304" s="5">
        <v>303.0</v>
      </c>
      <c r="B304" s="6" t="s">
        <v>621</v>
      </c>
      <c r="C304" s="7" t="s">
        <v>22</v>
      </c>
      <c r="D304" s="8">
        <v>43693.0</v>
      </c>
      <c r="E304" s="8" t="s">
        <v>23</v>
      </c>
      <c r="F304" s="8" t="s">
        <v>154</v>
      </c>
      <c r="G304" s="7" t="s">
        <v>155</v>
      </c>
      <c r="H304" s="20" t="s">
        <v>105</v>
      </c>
      <c r="I304" s="10">
        <v>45001.0</v>
      </c>
      <c r="J304" s="7">
        <v>7.2</v>
      </c>
      <c r="K304" s="6" t="str">
        <f>IF(I304=9001,VLOOKUP(J304,'ISO-reference'!$C$1:$D$67,2,FALSE),IF(I304=45001,VLOOKUP(J304,'ISO-reference'!$A$1:$B$40,2,FALSE),IF(I304=21001,VLOOKUP(J304,'ISO-reference'!$E$1:$F$75,2,FALSE),"No ISO Mapping")))</f>
        <v> Competence</v>
      </c>
      <c r="L304" s="7" t="s">
        <v>35</v>
      </c>
      <c r="M304" s="11"/>
      <c r="N304" s="12">
        <f t="shared" si="19"/>
        <v>43753</v>
      </c>
      <c r="O304" s="12">
        <v>43762.0</v>
      </c>
      <c r="P304" s="6" t="s">
        <v>622</v>
      </c>
      <c r="Q304" s="5" t="str">
        <f t="shared" si="2"/>
        <v>Closed</v>
      </c>
      <c r="R304" s="10">
        <f t="shared" si="3"/>
        <v>69</v>
      </c>
      <c r="S304" s="10">
        <f t="shared" si="4"/>
        <v>9</v>
      </c>
      <c r="T304" s="5"/>
      <c r="U304" s="5">
        <v>12417.0</v>
      </c>
    </row>
    <row r="305" ht="15.75" hidden="1" customHeight="1">
      <c r="A305" s="13">
        <v>304.0</v>
      </c>
      <c r="B305" s="14" t="s">
        <v>623</v>
      </c>
      <c r="C305" s="15" t="s">
        <v>22</v>
      </c>
      <c r="D305" s="16">
        <v>43693.0</v>
      </c>
      <c r="E305" s="16" t="s">
        <v>23</v>
      </c>
      <c r="F305" s="16" t="s">
        <v>154</v>
      </c>
      <c r="G305" s="15" t="s">
        <v>155</v>
      </c>
      <c r="H305" s="20" t="s">
        <v>105</v>
      </c>
      <c r="I305" s="17">
        <v>45001.0</v>
      </c>
      <c r="J305" s="15">
        <v>7.2</v>
      </c>
      <c r="K305" s="14" t="str">
        <f>IF(I305=9001,VLOOKUP(J305,'ISO-reference'!$C$1:$D$67,2,FALSE),IF(I305=45001,VLOOKUP(J305,'ISO-reference'!$A$1:$B$40,2,FALSE),IF(I305=21001,VLOOKUP(J305,'ISO-reference'!$E$1:$F$75,2,FALSE),"No ISO Mapping")))</f>
        <v> Competence</v>
      </c>
      <c r="L305" s="15" t="s">
        <v>35</v>
      </c>
      <c r="M305" s="18"/>
      <c r="N305" s="19">
        <f t="shared" si="19"/>
        <v>43753</v>
      </c>
      <c r="O305" s="19">
        <v>43773.0</v>
      </c>
      <c r="P305" s="14" t="s">
        <v>624</v>
      </c>
      <c r="Q305" s="13" t="str">
        <f t="shared" si="2"/>
        <v>Closed</v>
      </c>
      <c r="R305" s="17">
        <f t="shared" si="3"/>
        <v>80</v>
      </c>
      <c r="S305" s="17">
        <f t="shared" si="4"/>
        <v>20</v>
      </c>
      <c r="T305" s="13"/>
      <c r="U305" s="13">
        <v>12419.0</v>
      </c>
    </row>
    <row r="306" ht="15.75" hidden="1" customHeight="1">
      <c r="A306" s="5">
        <v>305.0</v>
      </c>
      <c r="B306" s="6" t="s">
        <v>625</v>
      </c>
      <c r="C306" s="7" t="s">
        <v>22</v>
      </c>
      <c r="D306" s="8">
        <v>43693.0</v>
      </c>
      <c r="E306" s="8" t="s">
        <v>23</v>
      </c>
      <c r="F306" s="8" t="s">
        <v>154</v>
      </c>
      <c r="G306" s="7" t="s">
        <v>155</v>
      </c>
      <c r="H306" s="20" t="s">
        <v>105</v>
      </c>
      <c r="I306" s="10">
        <v>45001.0</v>
      </c>
      <c r="J306" s="7">
        <v>7.2</v>
      </c>
      <c r="K306" s="6" t="str">
        <f>IF(I306=9001,VLOOKUP(J306,'ISO-reference'!$C$1:$D$67,2,FALSE),IF(I306=45001,VLOOKUP(J306,'ISO-reference'!$A$1:$B$40,2,FALSE),IF(I306=21001,VLOOKUP(J306,'ISO-reference'!$E$1:$F$75,2,FALSE),"No ISO Mapping")))</f>
        <v> Competence</v>
      </c>
      <c r="L306" s="7" t="s">
        <v>35</v>
      </c>
      <c r="M306" s="11"/>
      <c r="N306" s="12">
        <f t="shared" si="19"/>
        <v>43753</v>
      </c>
      <c r="O306" s="12">
        <v>43773.0</v>
      </c>
      <c r="P306" s="6" t="s">
        <v>624</v>
      </c>
      <c r="Q306" s="5" t="str">
        <f t="shared" si="2"/>
        <v>Closed</v>
      </c>
      <c r="R306" s="10">
        <f t="shared" si="3"/>
        <v>80</v>
      </c>
      <c r="S306" s="10">
        <f t="shared" si="4"/>
        <v>20</v>
      </c>
      <c r="T306" s="5"/>
      <c r="U306" s="5">
        <v>12422.0</v>
      </c>
    </row>
    <row r="307" ht="15.75" customHeight="1">
      <c r="A307" s="13">
        <v>306.0</v>
      </c>
      <c r="B307" s="14" t="s">
        <v>626</v>
      </c>
      <c r="C307" s="15" t="s">
        <v>22</v>
      </c>
      <c r="D307" s="16">
        <v>43693.0</v>
      </c>
      <c r="E307" s="16" t="s">
        <v>23</v>
      </c>
      <c r="F307" s="16" t="s">
        <v>154</v>
      </c>
      <c r="G307" s="15" t="s">
        <v>155</v>
      </c>
      <c r="H307" s="9" t="s">
        <v>26</v>
      </c>
      <c r="I307" s="17">
        <v>45001.0</v>
      </c>
      <c r="J307" s="15" t="s">
        <v>456</v>
      </c>
      <c r="K307" s="14" t="str">
        <f>IF(I307=9001,VLOOKUP(J307,'ISO-reference'!$C$1:$D$67,2,FALSE),IF(I307=45001,VLOOKUP(J307,'ISO-reference'!$A$1:$B$40,2,FALSE),IF(I307=21001,VLOOKUP(J307,'ISO-reference'!$E$1:$F$75,2,FALSE),"No ISO Mapping")))</f>
        <v> Hazard identification &amp; assessment of risks and opportunities</v>
      </c>
      <c r="L307" s="15" t="s">
        <v>35</v>
      </c>
      <c r="M307" s="18"/>
      <c r="N307" s="19">
        <f t="shared" si="19"/>
        <v>43753</v>
      </c>
      <c r="O307" s="19">
        <v>43773.0</v>
      </c>
      <c r="P307" s="14" t="s">
        <v>624</v>
      </c>
      <c r="Q307" s="13" t="str">
        <f t="shared" si="2"/>
        <v>Closed</v>
      </c>
      <c r="R307" s="17">
        <f t="shared" si="3"/>
        <v>80</v>
      </c>
      <c r="S307" s="17">
        <f t="shared" si="4"/>
        <v>20</v>
      </c>
      <c r="T307" s="13"/>
      <c r="U307" s="13">
        <v>12423.0</v>
      </c>
    </row>
    <row r="308" ht="15.75" customHeight="1">
      <c r="A308" s="5">
        <v>307.0</v>
      </c>
      <c r="B308" s="6" t="s">
        <v>627</v>
      </c>
      <c r="C308" s="7" t="s">
        <v>22</v>
      </c>
      <c r="D308" s="8">
        <v>43693.0</v>
      </c>
      <c r="E308" s="8" t="s">
        <v>23</v>
      </c>
      <c r="F308" s="8" t="s">
        <v>154</v>
      </c>
      <c r="G308" s="7" t="s">
        <v>155</v>
      </c>
      <c r="H308" s="9" t="s">
        <v>26</v>
      </c>
      <c r="I308" s="10">
        <v>45001.0</v>
      </c>
      <c r="J308" s="7" t="s">
        <v>456</v>
      </c>
      <c r="K308" s="6" t="str">
        <f>IF(I308=9001,VLOOKUP(J308,'ISO-reference'!$C$1:$D$67,2,FALSE),IF(I308=45001,VLOOKUP(J308,'ISO-reference'!$A$1:$B$40,2,FALSE),IF(I308=21001,VLOOKUP(J308,'ISO-reference'!$E$1:$F$75,2,FALSE),"No ISO Mapping")))</f>
        <v> Hazard identification &amp; assessment of risks and opportunities</v>
      </c>
      <c r="L308" s="7" t="s">
        <v>35</v>
      </c>
      <c r="M308" s="11"/>
      <c r="N308" s="12">
        <f t="shared" si="19"/>
        <v>43753</v>
      </c>
      <c r="O308" s="12">
        <v>43773.0</v>
      </c>
      <c r="P308" s="6" t="s">
        <v>624</v>
      </c>
      <c r="Q308" s="5" t="str">
        <f t="shared" si="2"/>
        <v>Closed</v>
      </c>
      <c r="R308" s="10">
        <f t="shared" si="3"/>
        <v>80</v>
      </c>
      <c r="S308" s="10">
        <f t="shared" si="4"/>
        <v>20</v>
      </c>
      <c r="T308" s="5"/>
      <c r="U308" s="5">
        <v>12424.0</v>
      </c>
    </row>
    <row r="309" ht="15.75" customHeight="1">
      <c r="A309" s="13">
        <v>308.0</v>
      </c>
      <c r="B309" s="14" t="s">
        <v>628</v>
      </c>
      <c r="C309" s="15" t="s">
        <v>22</v>
      </c>
      <c r="D309" s="16">
        <v>43693.0</v>
      </c>
      <c r="E309" s="16" t="s">
        <v>23</v>
      </c>
      <c r="F309" s="16" t="s">
        <v>154</v>
      </c>
      <c r="G309" s="15" t="s">
        <v>155</v>
      </c>
      <c r="H309" s="9" t="s">
        <v>26</v>
      </c>
      <c r="I309" s="17">
        <v>45001.0</v>
      </c>
      <c r="J309" s="15" t="s">
        <v>456</v>
      </c>
      <c r="K309" s="14" t="str">
        <f>IF(I309=9001,VLOOKUP(J309,'ISO-reference'!$C$1:$D$67,2,FALSE),IF(I309=45001,VLOOKUP(J309,'ISO-reference'!$A$1:$B$40,2,FALSE),IF(I309=21001,VLOOKUP(J309,'ISO-reference'!$E$1:$F$75,2,FALSE),"No ISO Mapping")))</f>
        <v> Hazard identification &amp; assessment of risks and opportunities</v>
      </c>
      <c r="L309" s="15" t="s">
        <v>35</v>
      </c>
      <c r="M309" s="18"/>
      <c r="N309" s="19">
        <f t="shared" si="19"/>
        <v>43753</v>
      </c>
      <c r="O309" s="19">
        <v>43773.0</v>
      </c>
      <c r="P309" s="14" t="s">
        <v>624</v>
      </c>
      <c r="Q309" s="13" t="str">
        <f t="shared" si="2"/>
        <v>Closed</v>
      </c>
      <c r="R309" s="17">
        <f t="shared" si="3"/>
        <v>80</v>
      </c>
      <c r="S309" s="17">
        <f t="shared" si="4"/>
        <v>20</v>
      </c>
      <c r="T309" s="13"/>
      <c r="U309" s="13">
        <v>12425.0</v>
      </c>
    </row>
    <row r="310" ht="15.75" customHeight="1">
      <c r="A310" s="5">
        <v>309.0</v>
      </c>
      <c r="B310" s="6" t="s">
        <v>629</v>
      </c>
      <c r="C310" s="7" t="s">
        <v>22</v>
      </c>
      <c r="D310" s="8">
        <v>43693.0</v>
      </c>
      <c r="E310" s="8" t="s">
        <v>23</v>
      </c>
      <c r="F310" s="8" t="s">
        <v>154</v>
      </c>
      <c r="G310" s="7" t="s">
        <v>155</v>
      </c>
      <c r="H310" s="9" t="s">
        <v>26</v>
      </c>
      <c r="I310" s="10">
        <v>45001.0</v>
      </c>
      <c r="J310" s="7" t="s">
        <v>456</v>
      </c>
      <c r="K310" s="6" t="str">
        <f>IF(I310=9001,VLOOKUP(J310,'ISO-reference'!$C$1:$D$67,2,FALSE),IF(I310=45001,VLOOKUP(J310,'ISO-reference'!$A$1:$B$40,2,FALSE),IF(I310=21001,VLOOKUP(J310,'ISO-reference'!$E$1:$F$75,2,FALSE),"No ISO Mapping")))</f>
        <v> Hazard identification &amp; assessment of risks and opportunities</v>
      </c>
      <c r="L310" s="7" t="s">
        <v>35</v>
      </c>
      <c r="M310" s="11"/>
      <c r="N310" s="12">
        <f t="shared" si="19"/>
        <v>43753</v>
      </c>
      <c r="O310" s="12">
        <v>43866.0</v>
      </c>
      <c r="P310" s="6" t="s">
        <v>624</v>
      </c>
      <c r="Q310" s="5" t="str">
        <f t="shared" si="2"/>
        <v>Closed</v>
      </c>
      <c r="R310" s="10">
        <f t="shared" si="3"/>
        <v>173</v>
      </c>
      <c r="S310" s="10">
        <f t="shared" si="4"/>
        <v>113</v>
      </c>
      <c r="T310" s="5"/>
      <c r="U310" s="5">
        <v>12426.0</v>
      </c>
    </row>
    <row r="311" ht="15.75" hidden="1" customHeight="1">
      <c r="A311" s="13">
        <v>310.0</v>
      </c>
      <c r="B311" s="14" t="s">
        <v>630</v>
      </c>
      <c r="C311" s="15" t="s">
        <v>22</v>
      </c>
      <c r="D311" s="16">
        <v>43693.0</v>
      </c>
      <c r="E311" s="16" t="s">
        <v>23</v>
      </c>
      <c r="F311" s="16" t="s">
        <v>154</v>
      </c>
      <c r="G311" s="15" t="s">
        <v>155</v>
      </c>
      <c r="H311" s="20" t="s">
        <v>105</v>
      </c>
      <c r="I311" s="17">
        <v>45001.0</v>
      </c>
      <c r="J311" s="15" t="s">
        <v>456</v>
      </c>
      <c r="K311" s="14" t="str">
        <f>IF(I311=9001,VLOOKUP(J311,'ISO-reference'!$C$1:$D$67,2,FALSE),IF(I311=45001,VLOOKUP(J311,'ISO-reference'!$A$1:$B$40,2,FALSE),IF(I311=21001,VLOOKUP(J311,'ISO-reference'!$E$1:$F$75,2,FALSE),"No ISO Mapping")))</f>
        <v> Hazard identification &amp; assessment of risks and opportunities</v>
      </c>
      <c r="L311" s="15" t="s">
        <v>35</v>
      </c>
      <c r="M311" s="18"/>
      <c r="N311" s="19">
        <f t="shared" si="19"/>
        <v>43753</v>
      </c>
      <c r="O311" s="19">
        <v>43771.0</v>
      </c>
      <c r="P311" s="14" t="s">
        <v>631</v>
      </c>
      <c r="Q311" s="13" t="str">
        <f t="shared" si="2"/>
        <v>Closed</v>
      </c>
      <c r="R311" s="17">
        <f t="shared" si="3"/>
        <v>78</v>
      </c>
      <c r="S311" s="17">
        <f t="shared" si="4"/>
        <v>18</v>
      </c>
      <c r="T311" s="13"/>
      <c r="U311" s="13">
        <v>12428.0</v>
      </c>
    </row>
    <row r="312" ht="15.75" customHeight="1">
      <c r="A312" s="5">
        <v>311.0</v>
      </c>
      <c r="B312" s="6" t="s">
        <v>632</v>
      </c>
      <c r="C312" s="7" t="s">
        <v>22</v>
      </c>
      <c r="D312" s="8">
        <v>43693.0</v>
      </c>
      <c r="E312" s="8" t="s">
        <v>23</v>
      </c>
      <c r="F312" s="8" t="s">
        <v>154</v>
      </c>
      <c r="G312" s="7" t="s">
        <v>155</v>
      </c>
      <c r="H312" s="9" t="s">
        <v>26</v>
      </c>
      <c r="I312" s="10">
        <v>45001.0</v>
      </c>
      <c r="J312" s="7" t="s">
        <v>456</v>
      </c>
      <c r="K312" s="6" t="str">
        <f>IF(I312=9001,VLOOKUP(J312,'ISO-reference'!$C$1:$D$67,2,FALSE),IF(I312=45001,VLOOKUP(J312,'ISO-reference'!$A$1:$B$40,2,FALSE),IF(I312=21001,VLOOKUP(J312,'ISO-reference'!$E$1:$F$75,2,FALSE),"No ISO Mapping")))</f>
        <v> Hazard identification &amp; assessment of risks and opportunities</v>
      </c>
      <c r="L312" s="7" t="s">
        <v>35</v>
      </c>
      <c r="M312" s="11"/>
      <c r="N312" s="12">
        <f t="shared" si="19"/>
        <v>43753</v>
      </c>
      <c r="O312" s="12">
        <v>43886.0</v>
      </c>
      <c r="P312" s="6" t="s">
        <v>324</v>
      </c>
      <c r="Q312" s="5" t="str">
        <f t="shared" si="2"/>
        <v>Closed</v>
      </c>
      <c r="R312" s="10">
        <f t="shared" si="3"/>
        <v>193</v>
      </c>
      <c r="S312" s="10">
        <f t="shared" si="4"/>
        <v>133</v>
      </c>
      <c r="T312" s="5"/>
      <c r="U312" s="5">
        <v>12429.0</v>
      </c>
    </row>
    <row r="313" ht="15.75" customHeight="1">
      <c r="A313" s="13">
        <v>312.0</v>
      </c>
      <c r="B313" s="14" t="s">
        <v>633</v>
      </c>
      <c r="C313" s="15" t="s">
        <v>22</v>
      </c>
      <c r="D313" s="16">
        <v>43693.0</v>
      </c>
      <c r="E313" s="16" t="s">
        <v>23</v>
      </c>
      <c r="F313" s="16" t="s">
        <v>154</v>
      </c>
      <c r="G313" s="15" t="s">
        <v>155</v>
      </c>
      <c r="H313" s="9" t="s">
        <v>26</v>
      </c>
      <c r="I313" s="17">
        <v>45001.0</v>
      </c>
      <c r="J313" s="15" t="s">
        <v>456</v>
      </c>
      <c r="K313" s="14" t="str">
        <f>IF(I313=9001,VLOOKUP(J313,'ISO-reference'!$C$1:$D$67,2,FALSE),IF(I313=45001,VLOOKUP(J313,'ISO-reference'!$A$1:$B$40,2,FALSE),IF(I313=21001,VLOOKUP(J313,'ISO-reference'!$E$1:$F$75,2,FALSE),"No ISO Mapping")))</f>
        <v> Hazard identification &amp; assessment of risks and opportunities</v>
      </c>
      <c r="L313" s="15" t="s">
        <v>35</v>
      </c>
      <c r="M313" s="18"/>
      <c r="N313" s="19">
        <f t="shared" si="19"/>
        <v>43753</v>
      </c>
      <c r="O313" s="19">
        <v>43866.0</v>
      </c>
      <c r="P313" s="14" t="s">
        <v>634</v>
      </c>
      <c r="Q313" s="13" t="str">
        <f t="shared" si="2"/>
        <v>Closed</v>
      </c>
      <c r="R313" s="17">
        <f t="shared" si="3"/>
        <v>173</v>
      </c>
      <c r="S313" s="17">
        <f t="shared" si="4"/>
        <v>113</v>
      </c>
      <c r="T313" s="13"/>
      <c r="U313" s="13">
        <v>12434.0</v>
      </c>
    </row>
    <row r="314" ht="15.75" customHeight="1">
      <c r="A314" s="5">
        <v>313.0</v>
      </c>
      <c r="B314" s="6" t="s">
        <v>635</v>
      </c>
      <c r="C314" s="7" t="s">
        <v>22</v>
      </c>
      <c r="D314" s="8">
        <v>43693.0</v>
      </c>
      <c r="E314" s="8" t="s">
        <v>23</v>
      </c>
      <c r="F314" s="8" t="s">
        <v>154</v>
      </c>
      <c r="G314" s="7" t="s">
        <v>155</v>
      </c>
      <c r="H314" s="9" t="s">
        <v>26</v>
      </c>
      <c r="I314" s="10">
        <v>45001.0</v>
      </c>
      <c r="J314" s="7">
        <v>8.2</v>
      </c>
      <c r="K314" s="6" t="str">
        <f>IF(I314=9001,VLOOKUP(J314,'ISO-reference'!$C$1:$D$67,2,FALSE),IF(I314=45001,VLOOKUP(J314,'ISO-reference'!$A$1:$B$40,2,FALSE),IF(I314=21001,VLOOKUP(J314,'ISO-reference'!$E$1:$F$75,2,FALSE),"No ISO Mapping")))</f>
        <v> Emergency preparedness and response</v>
      </c>
      <c r="L314" s="7" t="s">
        <v>30</v>
      </c>
      <c r="M314" s="11"/>
      <c r="N314" s="12">
        <f t="shared" si="19"/>
        <v>43753</v>
      </c>
      <c r="O314" s="12">
        <v>43843.0</v>
      </c>
      <c r="P314" s="6" t="s">
        <v>636</v>
      </c>
      <c r="Q314" s="5" t="str">
        <f t="shared" si="2"/>
        <v>Closed</v>
      </c>
      <c r="R314" s="10">
        <f t="shared" si="3"/>
        <v>150</v>
      </c>
      <c r="S314" s="10">
        <f t="shared" si="4"/>
        <v>90</v>
      </c>
      <c r="T314" s="5"/>
      <c r="U314" s="5">
        <v>12439.0</v>
      </c>
    </row>
    <row r="315" ht="15.75" hidden="1" customHeight="1">
      <c r="A315" s="13">
        <v>314.0</v>
      </c>
      <c r="B315" s="14" t="s">
        <v>637</v>
      </c>
      <c r="C315" s="15" t="s">
        <v>22</v>
      </c>
      <c r="D315" s="16">
        <v>43693.0</v>
      </c>
      <c r="E315" s="16" t="s">
        <v>23</v>
      </c>
      <c r="F315" s="16" t="s">
        <v>154</v>
      </c>
      <c r="G315" s="15" t="s">
        <v>155</v>
      </c>
      <c r="H315" s="20" t="s">
        <v>105</v>
      </c>
      <c r="I315" s="17">
        <v>45001.0</v>
      </c>
      <c r="J315" s="15">
        <v>8.2</v>
      </c>
      <c r="K315" s="14" t="str">
        <f>IF(I315=9001,VLOOKUP(J315,'ISO-reference'!$C$1:$D$67,2,FALSE),IF(I315=45001,VLOOKUP(J315,'ISO-reference'!$A$1:$B$40,2,FALSE),IF(I315=21001,VLOOKUP(J315,'ISO-reference'!$E$1:$F$75,2,FALSE),"No ISO Mapping")))</f>
        <v> Emergency preparedness and response</v>
      </c>
      <c r="L315" s="15" t="s">
        <v>30</v>
      </c>
      <c r="M315" s="18"/>
      <c r="N315" s="19">
        <f t="shared" si="19"/>
        <v>43753</v>
      </c>
      <c r="O315" s="19">
        <v>43886.0</v>
      </c>
      <c r="P315" s="14" t="s">
        <v>638</v>
      </c>
      <c r="Q315" s="13" t="str">
        <f t="shared" si="2"/>
        <v>Closed</v>
      </c>
      <c r="R315" s="17">
        <f t="shared" si="3"/>
        <v>193</v>
      </c>
      <c r="S315" s="17">
        <f t="shared" si="4"/>
        <v>133</v>
      </c>
      <c r="T315" s="13"/>
      <c r="U315" s="13">
        <v>12440.0</v>
      </c>
    </row>
    <row r="316" ht="15.75" hidden="1" customHeight="1">
      <c r="A316" s="5">
        <v>315.0</v>
      </c>
      <c r="B316" s="6" t="s">
        <v>639</v>
      </c>
      <c r="C316" s="7" t="s">
        <v>22</v>
      </c>
      <c r="D316" s="8">
        <v>43693.0</v>
      </c>
      <c r="E316" s="8" t="s">
        <v>23</v>
      </c>
      <c r="F316" s="8" t="s">
        <v>154</v>
      </c>
      <c r="G316" s="7" t="s">
        <v>155</v>
      </c>
      <c r="H316" s="20" t="s">
        <v>105</v>
      </c>
      <c r="I316" s="10">
        <v>45001.0</v>
      </c>
      <c r="J316" s="7">
        <v>8.2</v>
      </c>
      <c r="K316" s="6" t="str">
        <f>IF(I316=9001,VLOOKUP(J316,'ISO-reference'!$C$1:$D$67,2,FALSE),IF(I316=45001,VLOOKUP(J316,'ISO-reference'!$A$1:$B$40,2,FALSE),IF(I316=21001,VLOOKUP(J316,'ISO-reference'!$E$1:$F$75,2,FALSE),"No ISO Mapping")))</f>
        <v> Emergency preparedness and response</v>
      </c>
      <c r="L316" s="7" t="s">
        <v>30</v>
      </c>
      <c r="M316" s="11"/>
      <c r="N316" s="12">
        <f t="shared" si="19"/>
        <v>43753</v>
      </c>
      <c r="O316" s="12">
        <v>43784.0</v>
      </c>
      <c r="P316" s="6" t="s">
        <v>640</v>
      </c>
      <c r="Q316" s="5" t="str">
        <f t="shared" si="2"/>
        <v>Closed</v>
      </c>
      <c r="R316" s="10">
        <f t="shared" si="3"/>
        <v>91</v>
      </c>
      <c r="S316" s="10">
        <f t="shared" si="4"/>
        <v>31</v>
      </c>
      <c r="T316" s="5"/>
      <c r="U316" s="5">
        <v>12441.0</v>
      </c>
    </row>
    <row r="317" ht="15.75" customHeight="1">
      <c r="A317" s="13">
        <v>316.0</v>
      </c>
      <c r="B317" s="14" t="s">
        <v>641</v>
      </c>
      <c r="C317" s="15" t="s">
        <v>22</v>
      </c>
      <c r="D317" s="16">
        <v>43693.0</v>
      </c>
      <c r="E317" s="16" t="s">
        <v>23</v>
      </c>
      <c r="F317" s="16" t="s">
        <v>154</v>
      </c>
      <c r="G317" s="15" t="s">
        <v>155</v>
      </c>
      <c r="H317" s="9" t="s">
        <v>26</v>
      </c>
      <c r="I317" s="17">
        <v>9001.0</v>
      </c>
      <c r="J317" s="15">
        <v>8.2</v>
      </c>
      <c r="K317" s="14" t="str">
        <f>IF(I317=9001,VLOOKUP(J317,'ISO-reference'!$C$1:$D$67,2,FALSE),IF(I317=45001,VLOOKUP(J317,'ISO-reference'!$A$1:$B$40,2,FALSE),IF(I317=21001,VLOOKUP(J317,'ISO-reference'!$E$1:$F$75,2,FALSE),"No ISO Mapping")))</f>
        <v> Requirements for products and services</v>
      </c>
      <c r="L317" s="15" t="s">
        <v>30</v>
      </c>
      <c r="M317" s="18"/>
      <c r="N317" s="19">
        <v>43982.0</v>
      </c>
      <c r="O317" s="19">
        <v>43978.0</v>
      </c>
      <c r="P317" s="14" t="s">
        <v>642</v>
      </c>
      <c r="Q317" s="13" t="str">
        <f t="shared" si="2"/>
        <v>Closed</v>
      </c>
      <c r="R317" s="17">
        <f t="shared" si="3"/>
        <v>285</v>
      </c>
      <c r="S317" s="17">
        <f t="shared" si="4"/>
        <v>-4</v>
      </c>
      <c r="T317" s="13"/>
      <c r="U317" s="13">
        <v>12442.0</v>
      </c>
    </row>
    <row r="318" ht="15.75" hidden="1" customHeight="1">
      <c r="A318" s="5">
        <v>317.0</v>
      </c>
      <c r="B318" s="6" t="s">
        <v>643</v>
      </c>
      <c r="C318" s="7" t="s">
        <v>22</v>
      </c>
      <c r="D318" s="8">
        <v>43693.0</v>
      </c>
      <c r="E318" s="8" t="s">
        <v>23</v>
      </c>
      <c r="F318" s="8" t="s">
        <v>154</v>
      </c>
      <c r="G318" s="7" t="s">
        <v>155</v>
      </c>
      <c r="H318" s="20" t="s">
        <v>105</v>
      </c>
      <c r="I318" s="10">
        <v>9001.0</v>
      </c>
      <c r="J318" s="7">
        <v>8.2</v>
      </c>
      <c r="K318" s="6" t="str">
        <f>IF(I318=9001,VLOOKUP(J318,'ISO-reference'!$C$1:$D$67,2,FALSE),IF(I318=45001,VLOOKUP(J318,'ISO-reference'!$A$1:$B$40,2,FALSE),IF(I318=21001,VLOOKUP(J318,'ISO-reference'!$E$1:$F$75,2,FALSE),"No ISO Mapping")))</f>
        <v> Requirements for products and services</v>
      </c>
      <c r="L318" s="7" t="s">
        <v>30</v>
      </c>
      <c r="M318" s="11"/>
      <c r="N318" s="12">
        <v>43982.0</v>
      </c>
      <c r="O318" s="12">
        <v>43978.0</v>
      </c>
      <c r="P318" s="6" t="s">
        <v>642</v>
      </c>
      <c r="Q318" s="5" t="str">
        <f t="shared" si="2"/>
        <v>Closed</v>
      </c>
      <c r="R318" s="10">
        <f t="shared" si="3"/>
        <v>285</v>
      </c>
      <c r="S318" s="10">
        <f t="shared" si="4"/>
        <v>-4</v>
      </c>
      <c r="T318" s="5"/>
      <c r="U318" s="5">
        <v>12443.0</v>
      </c>
    </row>
    <row r="319" ht="15.75" hidden="1" customHeight="1">
      <c r="A319" s="13">
        <v>318.0</v>
      </c>
      <c r="B319" s="14" t="s">
        <v>644</v>
      </c>
      <c r="C319" s="15" t="s">
        <v>22</v>
      </c>
      <c r="D319" s="16">
        <v>43693.0</v>
      </c>
      <c r="E319" s="16" t="s">
        <v>23</v>
      </c>
      <c r="F319" s="16" t="s">
        <v>154</v>
      </c>
      <c r="G319" s="15" t="s">
        <v>155</v>
      </c>
      <c r="H319" s="20" t="s">
        <v>105</v>
      </c>
      <c r="I319" s="17">
        <v>45001.0</v>
      </c>
      <c r="J319" s="15">
        <v>8.2</v>
      </c>
      <c r="K319" s="14" t="str">
        <f>IF(I319=9001,VLOOKUP(J319,'ISO-reference'!$C$1:$D$67,2,FALSE),IF(I319=45001,VLOOKUP(J319,'ISO-reference'!$A$1:$B$40,2,FALSE),IF(I319=21001,VLOOKUP(J319,'ISO-reference'!$E$1:$F$75,2,FALSE),"No ISO Mapping")))</f>
        <v> Emergency preparedness and response</v>
      </c>
      <c r="L319" s="15" t="s">
        <v>30</v>
      </c>
      <c r="M319" s="18"/>
      <c r="N319" s="19">
        <f t="shared" ref="N319:N325" si="20">D319+60</f>
        <v>43753</v>
      </c>
      <c r="O319" s="19">
        <v>43873.0</v>
      </c>
      <c r="P319" s="14" t="s">
        <v>645</v>
      </c>
      <c r="Q319" s="13" t="str">
        <f t="shared" si="2"/>
        <v>Closed</v>
      </c>
      <c r="R319" s="17">
        <f t="shared" si="3"/>
        <v>180</v>
      </c>
      <c r="S319" s="17">
        <f t="shared" si="4"/>
        <v>120</v>
      </c>
      <c r="T319" s="13"/>
      <c r="U319" s="13">
        <v>12444.0</v>
      </c>
    </row>
    <row r="320" ht="15.75" customHeight="1">
      <c r="A320" s="5">
        <v>319.0</v>
      </c>
      <c r="B320" s="6" t="s">
        <v>646</v>
      </c>
      <c r="C320" s="7" t="s">
        <v>22</v>
      </c>
      <c r="D320" s="8">
        <v>43693.0</v>
      </c>
      <c r="E320" s="8" t="s">
        <v>23</v>
      </c>
      <c r="F320" s="8" t="s">
        <v>154</v>
      </c>
      <c r="G320" s="7" t="s">
        <v>155</v>
      </c>
      <c r="H320" s="9" t="s">
        <v>26</v>
      </c>
      <c r="I320" s="10">
        <v>45001.0</v>
      </c>
      <c r="J320" s="7">
        <v>8.2</v>
      </c>
      <c r="K320" s="6" t="str">
        <f>IF(I320=9001,VLOOKUP(J320,'ISO-reference'!$C$1:$D$67,2,FALSE),IF(I320=45001,VLOOKUP(J320,'ISO-reference'!$A$1:$B$40,2,FALSE),IF(I320=21001,VLOOKUP(J320,'ISO-reference'!$E$1:$F$75,2,FALSE),"No ISO Mapping")))</f>
        <v> Emergency preparedness and response</v>
      </c>
      <c r="L320" s="7" t="s">
        <v>30</v>
      </c>
      <c r="M320" s="11"/>
      <c r="N320" s="12">
        <f t="shared" si="20"/>
        <v>43753</v>
      </c>
      <c r="O320" s="12">
        <v>43903.0</v>
      </c>
      <c r="P320" s="6" t="s">
        <v>647</v>
      </c>
      <c r="Q320" s="5" t="str">
        <f t="shared" si="2"/>
        <v>Closed</v>
      </c>
      <c r="R320" s="10">
        <f t="shared" si="3"/>
        <v>210</v>
      </c>
      <c r="S320" s="10">
        <f t="shared" si="4"/>
        <v>150</v>
      </c>
      <c r="T320" s="5"/>
      <c r="U320" s="5">
        <v>12445.0</v>
      </c>
    </row>
    <row r="321" ht="15.75" customHeight="1">
      <c r="A321" s="13">
        <v>320.0</v>
      </c>
      <c r="B321" s="14" t="s">
        <v>648</v>
      </c>
      <c r="C321" s="15" t="s">
        <v>22</v>
      </c>
      <c r="D321" s="16">
        <v>43693.0</v>
      </c>
      <c r="E321" s="16" t="s">
        <v>23</v>
      </c>
      <c r="F321" s="16" t="s">
        <v>154</v>
      </c>
      <c r="G321" s="15" t="s">
        <v>155</v>
      </c>
      <c r="H321" s="9" t="s">
        <v>26</v>
      </c>
      <c r="I321" s="17">
        <v>45001.0</v>
      </c>
      <c r="J321" s="15">
        <v>8.2</v>
      </c>
      <c r="K321" s="14" t="str">
        <f>IF(I321=9001,VLOOKUP(J321,'ISO-reference'!$C$1:$D$67,2,FALSE),IF(I321=45001,VLOOKUP(J321,'ISO-reference'!$A$1:$B$40,2,FALSE),IF(I321=21001,VLOOKUP(J321,'ISO-reference'!$E$1:$F$75,2,FALSE),"No ISO Mapping")))</f>
        <v> Emergency preparedness and response</v>
      </c>
      <c r="L321" s="15" t="s">
        <v>30</v>
      </c>
      <c r="M321" s="18"/>
      <c r="N321" s="19">
        <f t="shared" si="20"/>
        <v>43753</v>
      </c>
      <c r="O321" s="19">
        <v>43879.0</v>
      </c>
      <c r="P321" s="14" t="s">
        <v>649</v>
      </c>
      <c r="Q321" s="13" t="str">
        <f t="shared" si="2"/>
        <v>Closed</v>
      </c>
      <c r="R321" s="17">
        <f t="shared" si="3"/>
        <v>186</v>
      </c>
      <c r="S321" s="17">
        <f t="shared" si="4"/>
        <v>126</v>
      </c>
      <c r="T321" s="13"/>
      <c r="U321" s="13">
        <v>12446.0</v>
      </c>
    </row>
    <row r="322" ht="15.75" customHeight="1">
      <c r="A322" s="5">
        <v>321.0</v>
      </c>
      <c r="B322" s="6" t="s">
        <v>650</v>
      </c>
      <c r="C322" s="7" t="s">
        <v>22</v>
      </c>
      <c r="D322" s="8">
        <v>43693.0</v>
      </c>
      <c r="E322" s="8" t="s">
        <v>23</v>
      </c>
      <c r="F322" s="8" t="s">
        <v>154</v>
      </c>
      <c r="G322" s="7" t="s">
        <v>155</v>
      </c>
      <c r="H322" s="9" t="s">
        <v>26</v>
      </c>
      <c r="I322" s="10">
        <v>45001.0</v>
      </c>
      <c r="J322" s="7">
        <v>8.2</v>
      </c>
      <c r="K322" s="6" t="str">
        <f>IF(I322=9001,VLOOKUP(J322,'ISO-reference'!$C$1:$D$67,2,FALSE),IF(I322=45001,VLOOKUP(J322,'ISO-reference'!$A$1:$B$40,2,FALSE),IF(I322=21001,VLOOKUP(J322,'ISO-reference'!$E$1:$F$75,2,FALSE),"No ISO Mapping")))</f>
        <v> Emergency preparedness and response</v>
      </c>
      <c r="L322" s="7" t="s">
        <v>30</v>
      </c>
      <c r="M322" s="11"/>
      <c r="N322" s="12">
        <f t="shared" si="20"/>
        <v>43753</v>
      </c>
      <c r="O322" s="12">
        <v>43882.0</v>
      </c>
      <c r="P322" s="6" t="s">
        <v>651</v>
      </c>
      <c r="Q322" s="5" t="str">
        <f t="shared" si="2"/>
        <v>Closed</v>
      </c>
      <c r="R322" s="10">
        <f t="shared" si="3"/>
        <v>189</v>
      </c>
      <c r="S322" s="10">
        <f t="shared" si="4"/>
        <v>129</v>
      </c>
      <c r="T322" s="5"/>
      <c r="U322" s="5">
        <v>12447.0</v>
      </c>
    </row>
    <row r="323" ht="15.75" customHeight="1">
      <c r="A323" s="13">
        <v>322.0</v>
      </c>
      <c r="B323" s="14" t="s">
        <v>652</v>
      </c>
      <c r="C323" s="15" t="s">
        <v>22</v>
      </c>
      <c r="D323" s="16">
        <v>43693.0</v>
      </c>
      <c r="E323" s="16" t="s">
        <v>23</v>
      </c>
      <c r="F323" s="16" t="s">
        <v>154</v>
      </c>
      <c r="G323" s="15" t="s">
        <v>155</v>
      </c>
      <c r="H323" s="9" t="s">
        <v>26</v>
      </c>
      <c r="I323" s="17">
        <v>45001.0</v>
      </c>
      <c r="J323" s="15">
        <v>8.2</v>
      </c>
      <c r="K323" s="14" t="str">
        <f>IF(I323=9001,VLOOKUP(J323,'ISO-reference'!$C$1:$D$67,2,FALSE),IF(I323=45001,VLOOKUP(J323,'ISO-reference'!$A$1:$B$40,2,FALSE),IF(I323=21001,VLOOKUP(J323,'ISO-reference'!$E$1:$F$75,2,FALSE),"No ISO Mapping")))</f>
        <v> Emergency preparedness and response</v>
      </c>
      <c r="L323" s="15" t="s">
        <v>30</v>
      </c>
      <c r="M323" s="18"/>
      <c r="N323" s="19">
        <f t="shared" si="20"/>
        <v>43753</v>
      </c>
      <c r="O323" s="19">
        <v>43886.0</v>
      </c>
      <c r="P323" s="14" t="s">
        <v>653</v>
      </c>
      <c r="Q323" s="13" t="str">
        <f t="shared" si="2"/>
        <v>Closed</v>
      </c>
      <c r="R323" s="17">
        <f t="shared" si="3"/>
        <v>193</v>
      </c>
      <c r="S323" s="17">
        <f t="shared" si="4"/>
        <v>133</v>
      </c>
      <c r="T323" s="13"/>
      <c r="U323" s="13">
        <v>12448.0</v>
      </c>
    </row>
    <row r="324" ht="15.75" customHeight="1">
      <c r="A324" s="5">
        <v>323.0</v>
      </c>
      <c r="B324" s="6" t="s">
        <v>654</v>
      </c>
      <c r="C324" s="7" t="s">
        <v>22</v>
      </c>
      <c r="D324" s="8">
        <v>43693.0</v>
      </c>
      <c r="E324" s="8" t="s">
        <v>23</v>
      </c>
      <c r="F324" s="8" t="s">
        <v>154</v>
      </c>
      <c r="G324" s="7" t="s">
        <v>155</v>
      </c>
      <c r="H324" s="9" t="s">
        <v>26</v>
      </c>
      <c r="I324" s="10">
        <v>45001.0</v>
      </c>
      <c r="J324" s="7">
        <v>8.2</v>
      </c>
      <c r="K324" s="6" t="str">
        <f>IF(I324=9001,VLOOKUP(J324,'ISO-reference'!$C$1:$D$67,2,FALSE),IF(I324=45001,VLOOKUP(J324,'ISO-reference'!$A$1:$B$40,2,FALSE),IF(I324=21001,VLOOKUP(J324,'ISO-reference'!$E$1:$F$75,2,FALSE),"No ISO Mapping")))</f>
        <v> Emergency preparedness and response</v>
      </c>
      <c r="L324" s="7" t="s">
        <v>30</v>
      </c>
      <c r="M324" s="11"/>
      <c r="N324" s="12">
        <f t="shared" si="20"/>
        <v>43753</v>
      </c>
      <c r="O324" s="12">
        <v>43901.0</v>
      </c>
      <c r="P324" s="6" t="s">
        <v>655</v>
      </c>
      <c r="Q324" s="5" t="str">
        <f t="shared" si="2"/>
        <v>Closed</v>
      </c>
      <c r="R324" s="10">
        <f t="shared" si="3"/>
        <v>208</v>
      </c>
      <c r="S324" s="10">
        <f t="shared" si="4"/>
        <v>148</v>
      </c>
      <c r="T324" s="5"/>
      <c r="U324" s="5">
        <v>12449.0</v>
      </c>
    </row>
    <row r="325" ht="15.75" customHeight="1">
      <c r="A325" s="13">
        <v>324.0</v>
      </c>
      <c r="B325" s="14" t="s">
        <v>656</v>
      </c>
      <c r="C325" s="15" t="s">
        <v>22</v>
      </c>
      <c r="D325" s="16">
        <v>43693.0</v>
      </c>
      <c r="E325" s="16" t="s">
        <v>23</v>
      </c>
      <c r="F325" s="16" t="s">
        <v>154</v>
      </c>
      <c r="G325" s="15" t="s">
        <v>155</v>
      </c>
      <c r="H325" s="9" t="s">
        <v>26</v>
      </c>
      <c r="I325" s="17">
        <v>45001.0</v>
      </c>
      <c r="J325" s="15">
        <v>8.2</v>
      </c>
      <c r="K325" s="14" t="str">
        <f>IF(I325=9001,VLOOKUP(J325,'ISO-reference'!$C$1:$D$67,2,FALSE),IF(I325=45001,VLOOKUP(J325,'ISO-reference'!$A$1:$B$40,2,FALSE),IF(I325=21001,VLOOKUP(J325,'ISO-reference'!$E$1:$F$75,2,FALSE),"No ISO Mapping")))</f>
        <v> Emergency preparedness and response</v>
      </c>
      <c r="L325" s="15" t="s">
        <v>30</v>
      </c>
      <c r="M325" s="18"/>
      <c r="N325" s="19">
        <f t="shared" si="20"/>
        <v>43753</v>
      </c>
      <c r="O325" s="19">
        <v>43879.0</v>
      </c>
      <c r="P325" s="14" t="s">
        <v>657</v>
      </c>
      <c r="Q325" s="13" t="str">
        <f t="shared" si="2"/>
        <v>Closed</v>
      </c>
      <c r="R325" s="17">
        <f t="shared" si="3"/>
        <v>186</v>
      </c>
      <c r="S325" s="17">
        <f t="shared" si="4"/>
        <v>126</v>
      </c>
      <c r="T325" s="13"/>
      <c r="U325" s="13">
        <v>12451.0</v>
      </c>
    </row>
    <row r="326" ht="15.75" customHeight="1">
      <c r="A326" s="5">
        <v>325.0</v>
      </c>
      <c r="B326" s="6" t="s">
        <v>658</v>
      </c>
      <c r="C326" s="7" t="s">
        <v>22</v>
      </c>
      <c r="D326" s="8">
        <v>43693.0</v>
      </c>
      <c r="E326" s="8" t="s">
        <v>23</v>
      </c>
      <c r="F326" s="8" t="s">
        <v>154</v>
      </c>
      <c r="G326" s="7" t="s">
        <v>155</v>
      </c>
      <c r="H326" s="9" t="s">
        <v>26</v>
      </c>
      <c r="I326" s="10">
        <v>45001.0</v>
      </c>
      <c r="J326" s="7">
        <v>8.2</v>
      </c>
      <c r="K326" s="6" t="str">
        <f>IF(I326=9001,VLOOKUP(J326,'ISO-reference'!$C$1:$D$67,2,FALSE),IF(I326=45001,VLOOKUP(J326,'ISO-reference'!$A$1:$B$40,2,FALSE),IF(I326=21001,VLOOKUP(J326,'ISO-reference'!$E$1:$F$75,2,FALSE),"No ISO Mapping")))</f>
        <v> Emergency preparedness and response</v>
      </c>
      <c r="L326" s="7" t="s">
        <v>30</v>
      </c>
      <c r="M326" s="11"/>
      <c r="N326" s="12">
        <v>43982.0</v>
      </c>
      <c r="O326" s="12">
        <v>44012.0</v>
      </c>
      <c r="P326" s="6" t="s">
        <v>659</v>
      </c>
      <c r="Q326" s="5" t="str">
        <f t="shared" si="2"/>
        <v>Closed</v>
      </c>
      <c r="R326" s="10">
        <f t="shared" si="3"/>
        <v>319</v>
      </c>
      <c r="S326" s="10">
        <f t="shared" si="4"/>
        <v>30</v>
      </c>
      <c r="T326" s="5"/>
      <c r="U326" s="5">
        <v>12453.0</v>
      </c>
    </row>
    <row r="327" ht="15.75" hidden="1" customHeight="1">
      <c r="A327" s="13">
        <v>326.0</v>
      </c>
      <c r="B327" s="14" t="s">
        <v>660</v>
      </c>
      <c r="C327" s="15" t="s">
        <v>22</v>
      </c>
      <c r="D327" s="16">
        <v>43693.0</v>
      </c>
      <c r="E327" s="16" t="s">
        <v>23</v>
      </c>
      <c r="F327" s="16" t="s">
        <v>154</v>
      </c>
      <c r="G327" s="15" t="s">
        <v>155</v>
      </c>
      <c r="H327" s="20" t="s">
        <v>105</v>
      </c>
      <c r="I327" s="17">
        <v>9001.0</v>
      </c>
      <c r="J327" s="15">
        <v>8.2</v>
      </c>
      <c r="K327" s="14" t="str">
        <f>IF(I327=9001,VLOOKUP(J327,'ISO-reference'!$C$1:$D$67,2,FALSE),IF(I327=45001,VLOOKUP(J327,'ISO-reference'!$A$1:$B$40,2,FALSE),IF(I327=21001,VLOOKUP(J327,'ISO-reference'!$E$1:$F$75,2,FALSE),"No ISO Mapping")))</f>
        <v> Requirements for products and services</v>
      </c>
      <c r="L327" s="15" t="s">
        <v>30</v>
      </c>
      <c r="M327" s="18"/>
      <c r="N327" s="19">
        <v>43982.0</v>
      </c>
      <c r="O327" s="19">
        <v>43977.0</v>
      </c>
      <c r="P327" s="14" t="s">
        <v>661</v>
      </c>
      <c r="Q327" s="13" t="str">
        <f t="shared" si="2"/>
        <v>Closed</v>
      </c>
      <c r="R327" s="17">
        <f t="shared" si="3"/>
        <v>284</v>
      </c>
      <c r="S327" s="17">
        <f t="shared" si="4"/>
        <v>-5</v>
      </c>
      <c r="T327" s="13"/>
      <c r="U327" s="13">
        <v>12454.0</v>
      </c>
    </row>
    <row r="328" ht="15.75" customHeight="1">
      <c r="A328" s="5">
        <v>327.0</v>
      </c>
      <c r="B328" s="6" t="s">
        <v>662</v>
      </c>
      <c r="C328" s="7" t="s">
        <v>22</v>
      </c>
      <c r="D328" s="8">
        <v>43693.0</v>
      </c>
      <c r="E328" s="8" t="s">
        <v>23</v>
      </c>
      <c r="F328" s="8" t="s">
        <v>154</v>
      </c>
      <c r="G328" s="7" t="s">
        <v>155</v>
      </c>
      <c r="H328" s="9" t="s">
        <v>26</v>
      </c>
      <c r="I328" s="10">
        <v>45001.0</v>
      </c>
      <c r="J328" s="7">
        <v>8.2</v>
      </c>
      <c r="K328" s="6" t="str">
        <f>IF(I328=9001,VLOOKUP(J328,'ISO-reference'!$C$1:$D$67,2,FALSE),IF(I328=45001,VLOOKUP(J328,'ISO-reference'!$A$1:$B$40,2,FALSE),IF(I328=21001,VLOOKUP(J328,'ISO-reference'!$E$1:$F$75,2,FALSE),"No ISO Mapping")))</f>
        <v> Emergency preparedness and response</v>
      </c>
      <c r="L328" s="7" t="s">
        <v>30</v>
      </c>
      <c r="M328" s="11"/>
      <c r="N328" s="12">
        <f>D328+60</f>
        <v>43753</v>
      </c>
      <c r="O328" s="12">
        <v>43880.0</v>
      </c>
      <c r="P328" s="6" t="s">
        <v>663</v>
      </c>
      <c r="Q328" s="5" t="str">
        <f t="shared" si="2"/>
        <v>Closed</v>
      </c>
      <c r="R328" s="10">
        <f t="shared" si="3"/>
        <v>187</v>
      </c>
      <c r="S328" s="10">
        <f t="shared" si="4"/>
        <v>127</v>
      </c>
      <c r="T328" s="5"/>
      <c r="U328" s="5">
        <v>12455.0</v>
      </c>
    </row>
    <row r="329" ht="15.75" customHeight="1">
      <c r="A329" s="13">
        <v>328.0</v>
      </c>
      <c r="B329" s="14" t="s">
        <v>664</v>
      </c>
      <c r="C329" s="15" t="s">
        <v>22</v>
      </c>
      <c r="D329" s="16">
        <v>43693.0</v>
      </c>
      <c r="E329" s="16" t="s">
        <v>23</v>
      </c>
      <c r="F329" s="16" t="s">
        <v>154</v>
      </c>
      <c r="G329" s="15" t="s">
        <v>155</v>
      </c>
      <c r="H329" s="9" t="s">
        <v>26</v>
      </c>
      <c r="I329" s="17">
        <v>45001.0</v>
      </c>
      <c r="J329" s="15">
        <v>8.2</v>
      </c>
      <c r="K329" s="14" t="str">
        <f>IF(I329=9001,VLOOKUP(J329,'ISO-reference'!$C$1:$D$67,2,FALSE),IF(I329=45001,VLOOKUP(J329,'ISO-reference'!$A$1:$B$40,2,FALSE),IF(I329=21001,VLOOKUP(J329,'ISO-reference'!$E$1:$F$75,2,FALSE),"No ISO Mapping")))</f>
        <v> Emergency preparedness and response</v>
      </c>
      <c r="L329" s="15" t="s">
        <v>30</v>
      </c>
      <c r="M329" s="18"/>
      <c r="N329" s="19">
        <v>43982.0</v>
      </c>
      <c r="O329" s="19">
        <v>44013.0</v>
      </c>
      <c r="P329" s="14" t="s">
        <v>665</v>
      </c>
      <c r="Q329" s="13" t="str">
        <f t="shared" si="2"/>
        <v>Closed</v>
      </c>
      <c r="R329" s="17">
        <f t="shared" si="3"/>
        <v>320</v>
      </c>
      <c r="S329" s="17">
        <f t="shared" si="4"/>
        <v>31</v>
      </c>
      <c r="T329" s="13"/>
      <c r="U329" s="13">
        <v>12456.0</v>
      </c>
    </row>
    <row r="330" ht="15.75" customHeight="1">
      <c r="A330" s="5">
        <v>329.0</v>
      </c>
      <c r="B330" s="6" t="s">
        <v>666</v>
      </c>
      <c r="C330" s="7" t="s">
        <v>22</v>
      </c>
      <c r="D330" s="8">
        <v>43693.0</v>
      </c>
      <c r="E330" s="8" t="s">
        <v>23</v>
      </c>
      <c r="F330" s="8" t="s">
        <v>154</v>
      </c>
      <c r="G330" s="7" t="s">
        <v>155</v>
      </c>
      <c r="H330" s="9" t="s">
        <v>26</v>
      </c>
      <c r="I330" s="10">
        <v>45001.0</v>
      </c>
      <c r="J330" s="7">
        <v>8.2</v>
      </c>
      <c r="K330" s="6" t="str">
        <f>IF(I330=9001,VLOOKUP(J330,'ISO-reference'!$C$1:$D$67,2,FALSE),IF(I330=45001,VLOOKUP(J330,'ISO-reference'!$A$1:$B$40,2,FALSE),IF(I330=21001,VLOOKUP(J330,'ISO-reference'!$E$1:$F$75,2,FALSE),"No ISO Mapping")))</f>
        <v> Emergency preparedness and response</v>
      </c>
      <c r="L330" s="7" t="s">
        <v>30</v>
      </c>
      <c r="M330" s="11"/>
      <c r="N330" s="12">
        <f t="shared" ref="N330:N333" si="21">D330+60</f>
        <v>43753</v>
      </c>
      <c r="O330" s="12">
        <v>43879.0</v>
      </c>
      <c r="P330" s="6" t="s">
        <v>657</v>
      </c>
      <c r="Q330" s="5" t="str">
        <f t="shared" si="2"/>
        <v>Closed</v>
      </c>
      <c r="R330" s="10">
        <f t="shared" si="3"/>
        <v>186</v>
      </c>
      <c r="S330" s="10">
        <f t="shared" si="4"/>
        <v>126</v>
      </c>
      <c r="T330" s="5"/>
      <c r="U330" s="5">
        <v>12457.0</v>
      </c>
    </row>
    <row r="331" ht="15.75" customHeight="1">
      <c r="A331" s="13">
        <v>330.0</v>
      </c>
      <c r="B331" s="14" t="s">
        <v>667</v>
      </c>
      <c r="C331" s="15" t="s">
        <v>22</v>
      </c>
      <c r="D331" s="16">
        <v>43693.0</v>
      </c>
      <c r="E331" s="16" t="s">
        <v>23</v>
      </c>
      <c r="F331" s="16" t="s">
        <v>154</v>
      </c>
      <c r="G331" s="15" t="s">
        <v>155</v>
      </c>
      <c r="H331" s="9" t="s">
        <v>26</v>
      </c>
      <c r="I331" s="17">
        <v>45001.0</v>
      </c>
      <c r="J331" s="15">
        <v>8.2</v>
      </c>
      <c r="K331" s="14" t="str">
        <f>IF(I331=9001,VLOOKUP(J331,'ISO-reference'!$C$1:$D$67,2,FALSE),IF(I331=45001,VLOOKUP(J331,'ISO-reference'!$A$1:$B$40,2,FALSE),IF(I331=21001,VLOOKUP(J331,'ISO-reference'!$E$1:$F$75,2,FALSE),"No ISO Mapping")))</f>
        <v> Emergency preparedness and response</v>
      </c>
      <c r="L331" s="15" t="s">
        <v>30</v>
      </c>
      <c r="M331" s="18"/>
      <c r="N331" s="19">
        <f t="shared" si="21"/>
        <v>43753</v>
      </c>
      <c r="O331" s="19">
        <v>43879.0</v>
      </c>
      <c r="P331" s="14" t="s">
        <v>657</v>
      </c>
      <c r="Q331" s="13" t="str">
        <f t="shared" si="2"/>
        <v>Closed</v>
      </c>
      <c r="R331" s="17">
        <f t="shared" si="3"/>
        <v>186</v>
      </c>
      <c r="S331" s="17">
        <f t="shared" si="4"/>
        <v>126</v>
      </c>
      <c r="T331" s="13"/>
      <c r="U331" s="13">
        <v>12458.0</v>
      </c>
    </row>
    <row r="332" ht="15.75" customHeight="1">
      <c r="A332" s="5">
        <v>331.0</v>
      </c>
      <c r="B332" s="6" t="s">
        <v>668</v>
      </c>
      <c r="C332" s="7" t="s">
        <v>22</v>
      </c>
      <c r="D332" s="8">
        <v>43693.0</v>
      </c>
      <c r="E332" s="8" t="s">
        <v>23</v>
      </c>
      <c r="F332" s="8" t="s">
        <v>154</v>
      </c>
      <c r="G332" s="7" t="s">
        <v>155</v>
      </c>
      <c r="H332" s="9" t="s">
        <v>26</v>
      </c>
      <c r="I332" s="10">
        <v>45001.0</v>
      </c>
      <c r="J332" s="7">
        <v>8.2</v>
      </c>
      <c r="K332" s="6" t="str">
        <f>IF(I332=9001,VLOOKUP(J332,'ISO-reference'!$C$1:$D$67,2,FALSE),IF(I332=45001,VLOOKUP(J332,'ISO-reference'!$A$1:$B$40,2,FALSE),IF(I332=21001,VLOOKUP(J332,'ISO-reference'!$E$1:$F$75,2,FALSE),"No ISO Mapping")))</f>
        <v> Emergency preparedness and response</v>
      </c>
      <c r="L332" s="7" t="s">
        <v>30</v>
      </c>
      <c r="M332" s="11"/>
      <c r="N332" s="12">
        <f t="shared" si="21"/>
        <v>43753</v>
      </c>
      <c r="O332" s="12">
        <v>43883.0</v>
      </c>
      <c r="P332" s="6" t="s">
        <v>669</v>
      </c>
      <c r="Q332" s="5" t="str">
        <f t="shared" si="2"/>
        <v>Closed</v>
      </c>
      <c r="R332" s="10">
        <f t="shared" si="3"/>
        <v>190</v>
      </c>
      <c r="S332" s="10">
        <f t="shared" si="4"/>
        <v>130</v>
      </c>
      <c r="T332" s="5"/>
      <c r="U332" s="5">
        <v>12466.0</v>
      </c>
    </row>
    <row r="333" ht="15.75" customHeight="1">
      <c r="A333" s="13">
        <v>332.0</v>
      </c>
      <c r="B333" s="14" t="s">
        <v>670</v>
      </c>
      <c r="C333" s="15" t="s">
        <v>22</v>
      </c>
      <c r="D333" s="16">
        <v>43693.0</v>
      </c>
      <c r="E333" s="16" t="s">
        <v>23</v>
      </c>
      <c r="F333" s="16" t="s">
        <v>154</v>
      </c>
      <c r="G333" s="15" t="s">
        <v>155</v>
      </c>
      <c r="H333" s="9" t="s">
        <v>26</v>
      </c>
      <c r="I333" s="17">
        <v>45001.0</v>
      </c>
      <c r="J333" s="15">
        <v>8.2</v>
      </c>
      <c r="K333" s="14" t="str">
        <f>IF(I333=9001,VLOOKUP(J333,'ISO-reference'!$C$1:$D$67,2,FALSE),IF(I333=45001,VLOOKUP(J333,'ISO-reference'!$A$1:$B$40,2,FALSE),IF(I333=21001,VLOOKUP(J333,'ISO-reference'!$E$1:$F$75,2,FALSE),"No ISO Mapping")))</f>
        <v> Emergency preparedness and response</v>
      </c>
      <c r="L333" s="15" t="s">
        <v>30</v>
      </c>
      <c r="M333" s="18"/>
      <c r="N333" s="19">
        <f t="shared" si="21"/>
        <v>43753</v>
      </c>
      <c r="O333" s="19">
        <v>43879.0</v>
      </c>
      <c r="P333" s="14" t="s">
        <v>657</v>
      </c>
      <c r="Q333" s="13" t="str">
        <f t="shared" si="2"/>
        <v>Closed</v>
      </c>
      <c r="R333" s="17">
        <f t="shared" si="3"/>
        <v>186</v>
      </c>
      <c r="S333" s="17">
        <f t="shared" si="4"/>
        <v>126</v>
      </c>
      <c r="T333" s="13"/>
      <c r="U333" s="13">
        <v>12476.0</v>
      </c>
    </row>
    <row r="334" ht="15.75" customHeight="1">
      <c r="A334" s="5">
        <v>333.0</v>
      </c>
      <c r="B334" s="6" t="s">
        <v>671</v>
      </c>
      <c r="C334" s="7" t="s">
        <v>22</v>
      </c>
      <c r="D334" s="8">
        <v>43693.0</v>
      </c>
      <c r="E334" s="8" t="s">
        <v>23</v>
      </c>
      <c r="F334" s="8" t="s">
        <v>154</v>
      </c>
      <c r="G334" s="7" t="s">
        <v>155</v>
      </c>
      <c r="H334" s="9" t="s">
        <v>26</v>
      </c>
      <c r="I334" s="10">
        <v>45001.0</v>
      </c>
      <c r="J334" s="7">
        <v>8.2</v>
      </c>
      <c r="K334" s="6" t="str">
        <f>IF(I334=9001,VLOOKUP(J334,'ISO-reference'!$C$1:$D$67,2,FALSE),IF(I334=45001,VLOOKUP(J334,'ISO-reference'!$A$1:$B$40,2,FALSE),IF(I334=21001,VLOOKUP(J334,'ISO-reference'!$E$1:$F$75,2,FALSE),"No ISO Mapping")))</f>
        <v> Emergency preparedness and response</v>
      </c>
      <c r="L334" s="7" t="s">
        <v>30</v>
      </c>
      <c r="M334" s="11"/>
      <c r="N334" s="12">
        <v>43982.0</v>
      </c>
      <c r="O334" s="12">
        <v>43956.0</v>
      </c>
      <c r="P334" s="6" t="s">
        <v>672</v>
      </c>
      <c r="Q334" s="5" t="str">
        <f t="shared" si="2"/>
        <v>Closed</v>
      </c>
      <c r="R334" s="10">
        <f t="shared" si="3"/>
        <v>263</v>
      </c>
      <c r="S334" s="10">
        <f t="shared" si="4"/>
        <v>-26</v>
      </c>
      <c r="T334" s="5"/>
      <c r="U334" s="5">
        <v>12479.0</v>
      </c>
    </row>
    <row r="335" ht="15.75" customHeight="1">
      <c r="A335" s="13">
        <v>334.0</v>
      </c>
      <c r="B335" s="14" t="s">
        <v>673</v>
      </c>
      <c r="C335" s="15" t="s">
        <v>22</v>
      </c>
      <c r="D335" s="16">
        <v>43693.0</v>
      </c>
      <c r="E335" s="16" t="s">
        <v>23</v>
      </c>
      <c r="F335" s="16" t="s">
        <v>154</v>
      </c>
      <c r="G335" s="15" t="s">
        <v>155</v>
      </c>
      <c r="H335" s="9" t="s">
        <v>26</v>
      </c>
      <c r="I335" s="17">
        <v>45001.0</v>
      </c>
      <c r="J335" s="15" t="s">
        <v>456</v>
      </c>
      <c r="K335" s="14" t="str">
        <f>IF(I335=9001,VLOOKUP(J335,'ISO-reference'!$C$1:$D$67,2,FALSE),IF(I335=45001,VLOOKUP(J335,'ISO-reference'!$A$1:$B$40,2,FALSE),IF(I335=21001,VLOOKUP(J335,'ISO-reference'!$E$1:$F$75,2,FALSE),"No ISO Mapping")))</f>
        <v> Hazard identification &amp; assessment of risks and opportunities</v>
      </c>
      <c r="L335" s="15" t="s">
        <v>208</v>
      </c>
      <c r="M335" s="18"/>
      <c r="N335" s="19">
        <f t="shared" ref="N335:N347" si="22">D335+60</f>
        <v>43753</v>
      </c>
      <c r="O335" s="19">
        <v>43881.0</v>
      </c>
      <c r="P335" s="14" t="s">
        <v>674</v>
      </c>
      <c r="Q335" s="13" t="str">
        <f t="shared" si="2"/>
        <v>Closed</v>
      </c>
      <c r="R335" s="17">
        <f t="shared" si="3"/>
        <v>188</v>
      </c>
      <c r="S335" s="17">
        <f t="shared" si="4"/>
        <v>128</v>
      </c>
      <c r="T335" s="13"/>
      <c r="U335" s="13">
        <v>12480.0</v>
      </c>
    </row>
    <row r="336" ht="15.75" customHeight="1">
      <c r="A336" s="5">
        <v>335.0</v>
      </c>
      <c r="B336" s="6" t="s">
        <v>675</v>
      </c>
      <c r="C336" s="7" t="s">
        <v>22</v>
      </c>
      <c r="D336" s="8">
        <v>43693.0</v>
      </c>
      <c r="E336" s="8" t="s">
        <v>23</v>
      </c>
      <c r="F336" s="8" t="s">
        <v>154</v>
      </c>
      <c r="G336" s="7" t="s">
        <v>155</v>
      </c>
      <c r="H336" s="9" t="s">
        <v>26</v>
      </c>
      <c r="I336" s="10">
        <v>45001.0</v>
      </c>
      <c r="J336" s="7" t="s">
        <v>456</v>
      </c>
      <c r="K336" s="6" t="str">
        <f>IF(I336=9001,VLOOKUP(J336,'ISO-reference'!$C$1:$D$67,2,FALSE),IF(I336=45001,VLOOKUP(J336,'ISO-reference'!$A$1:$B$40,2,FALSE),IF(I336=21001,VLOOKUP(J336,'ISO-reference'!$E$1:$F$75,2,FALSE),"No ISO Mapping")))</f>
        <v> Hazard identification &amp; assessment of risks and opportunities</v>
      </c>
      <c r="L336" s="7" t="s">
        <v>35</v>
      </c>
      <c r="M336" s="11"/>
      <c r="N336" s="12">
        <f t="shared" si="22"/>
        <v>43753</v>
      </c>
      <c r="O336" s="12">
        <v>43773.0</v>
      </c>
      <c r="P336" s="6" t="s">
        <v>624</v>
      </c>
      <c r="Q336" s="5" t="str">
        <f t="shared" si="2"/>
        <v>Closed</v>
      </c>
      <c r="R336" s="10">
        <f t="shared" si="3"/>
        <v>80</v>
      </c>
      <c r="S336" s="10">
        <f t="shared" si="4"/>
        <v>20</v>
      </c>
      <c r="T336" s="5"/>
      <c r="U336" s="5">
        <v>12481.0</v>
      </c>
    </row>
    <row r="337" ht="15.75" customHeight="1">
      <c r="A337" s="13">
        <v>336.0</v>
      </c>
      <c r="B337" s="14" t="s">
        <v>676</v>
      </c>
      <c r="C337" s="15" t="s">
        <v>22</v>
      </c>
      <c r="D337" s="16">
        <v>43693.0</v>
      </c>
      <c r="E337" s="16" t="s">
        <v>23</v>
      </c>
      <c r="F337" s="16" t="s">
        <v>154</v>
      </c>
      <c r="G337" s="15" t="s">
        <v>155</v>
      </c>
      <c r="H337" s="9" t="s">
        <v>26</v>
      </c>
      <c r="I337" s="17">
        <v>45001.0</v>
      </c>
      <c r="J337" s="15" t="s">
        <v>456</v>
      </c>
      <c r="K337" s="14" t="str">
        <f>IF(I337=9001,VLOOKUP(J337,'ISO-reference'!$C$1:$D$67,2,FALSE),IF(I337=45001,VLOOKUP(J337,'ISO-reference'!$A$1:$B$40,2,FALSE),IF(I337=21001,VLOOKUP(J337,'ISO-reference'!$E$1:$F$75,2,FALSE),"No ISO Mapping")))</f>
        <v> Hazard identification &amp; assessment of risks and opportunities</v>
      </c>
      <c r="L337" s="15" t="s">
        <v>35</v>
      </c>
      <c r="M337" s="18"/>
      <c r="N337" s="19">
        <f t="shared" si="22"/>
        <v>43753</v>
      </c>
      <c r="O337" s="19">
        <v>43773.0</v>
      </c>
      <c r="P337" s="14" t="s">
        <v>624</v>
      </c>
      <c r="Q337" s="13" t="str">
        <f t="shared" si="2"/>
        <v>Closed</v>
      </c>
      <c r="R337" s="17">
        <f t="shared" si="3"/>
        <v>80</v>
      </c>
      <c r="S337" s="17">
        <f t="shared" si="4"/>
        <v>20</v>
      </c>
      <c r="T337" s="13"/>
      <c r="U337" s="13">
        <v>12482.0</v>
      </c>
    </row>
    <row r="338" ht="15.75" hidden="1" customHeight="1">
      <c r="A338" s="5">
        <v>337.0</v>
      </c>
      <c r="B338" s="6" t="s">
        <v>677</v>
      </c>
      <c r="C338" s="7" t="s">
        <v>22</v>
      </c>
      <c r="D338" s="8">
        <v>43693.0</v>
      </c>
      <c r="E338" s="8" t="s">
        <v>23</v>
      </c>
      <c r="F338" s="8" t="s">
        <v>154</v>
      </c>
      <c r="G338" s="7" t="s">
        <v>155</v>
      </c>
      <c r="H338" s="20" t="s">
        <v>105</v>
      </c>
      <c r="I338" s="10">
        <v>45001.0</v>
      </c>
      <c r="J338" s="7" t="s">
        <v>439</v>
      </c>
      <c r="K338" s="6" t="str">
        <f>IF(I338=9001,VLOOKUP(J338,'ISO-reference'!$C$1:$D$67,2,FALSE),IF(I338=45001,VLOOKUP(J338,'ISO-reference'!$A$1:$B$40,2,FALSE),IF(I338=21001,VLOOKUP(J338,'ISO-reference'!$E$1:$F$75,2,FALSE),"No ISO Mapping")))</f>
        <v> Determination of legal and other requirements</v>
      </c>
      <c r="L338" s="7" t="s">
        <v>30</v>
      </c>
      <c r="M338" s="11"/>
      <c r="N338" s="12">
        <f t="shared" si="22"/>
        <v>43753</v>
      </c>
      <c r="O338" s="12">
        <v>43797.0</v>
      </c>
      <c r="P338" s="6" t="s">
        <v>678</v>
      </c>
      <c r="Q338" s="5" t="str">
        <f t="shared" si="2"/>
        <v>Closed</v>
      </c>
      <c r="R338" s="10">
        <f t="shared" si="3"/>
        <v>104</v>
      </c>
      <c r="S338" s="10">
        <f t="shared" si="4"/>
        <v>44</v>
      </c>
      <c r="T338" s="5"/>
      <c r="U338" s="5">
        <v>12483.0</v>
      </c>
    </row>
    <row r="339" ht="15.75" hidden="1" customHeight="1">
      <c r="A339" s="13">
        <v>338.0</v>
      </c>
      <c r="B339" s="14" t="s">
        <v>679</v>
      </c>
      <c r="C339" s="15" t="s">
        <v>22</v>
      </c>
      <c r="D339" s="16">
        <v>43693.0</v>
      </c>
      <c r="E339" s="16" t="s">
        <v>23</v>
      </c>
      <c r="F339" s="16" t="s">
        <v>154</v>
      </c>
      <c r="G339" s="15" t="s">
        <v>155</v>
      </c>
      <c r="H339" s="20" t="s">
        <v>105</v>
      </c>
      <c r="I339" s="17">
        <v>45001.0</v>
      </c>
      <c r="J339" s="15" t="s">
        <v>439</v>
      </c>
      <c r="K339" s="14" t="str">
        <f>IF(I339=9001,VLOOKUP(J339,'ISO-reference'!$C$1:$D$67,2,FALSE),IF(I339=45001,VLOOKUP(J339,'ISO-reference'!$A$1:$B$40,2,FALSE),IF(I339=21001,VLOOKUP(J339,'ISO-reference'!$E$1:$F$75,2,FALSE),"No ISO Mapping")))</f>
        <v> Determination of legal and other requirements</v>
      </c>
      <c r="L339" s="15" t="s">
        <v>30</v>
      </c>
      <c r="M339" s="18"/>
      <c r="N339" s="19">
        <f t="shared" si="22"/>
        <v>43753</v>
      </c>
      <c r="O339" s="19">
        <v>43797.0</v>
      </c>
      <c r="P339" s="14" t="s">
        <v>680</v>
      </c>
      <c r="Q339" s="13" t="str">
        <f t="shared" si="2"/>
        <v>Closed</v>
      </c>
      <c r="R339" s="17">
        <f t="shared" si="3"/>
        <v>104</v>
      </c>
      <c r="S339" s="17">
        <f t="shared" si="4"/>
        <v>44</v>
      </c>
      <c r="T339" s="13"/>
      <c r="U339" s="13">
        <v>12484.0</v>
      </c>
    </row>
    <row r="340" ht="15.75" hidden="1" customHeight="1">
      <c r="A340" s="5">
        <v>339.0</v>
      </c>
      <c r="B340" s="6" t="s">
        <v>681</v>
      </c>
      <c r="C340" s="7" t="s">
        <v>22</v>
      </c>
      <c r="D340" s="8">
        <v>43693.0</v>
      </c>
      <c r="E340" s="8" t="s">
        <v>23</v>
      </c>
      <c r="F340" s="8" t="s">
        <v>154</v>
      </c>
      <c r="G340" s="7" t="s">
        <v>155</v>
      </c>
      <c r="H340" s="20" t="s">
        <v>105</v>
      </c>
      <c r="I340" s="10">
        <v>45001.0</v>
      </c>
      <c r="J340" s="7" t="s">
        <v>439</v>
      </c>
      <c r="K340" s="6" t="str">
        <f>IF(I340=9001,VLOOKUP(J340,'ISO-reference'!$C$1:$D$67,2,FALSE),IF(I340=45001,VLOOKUP(J340,'ISO-reference'!$A$1:$B$40,2,FALSE),IF(I340=21001,VLOOKUP(J340,'ISO-reference'!$E$1:$F$75,2,FALSE),"No ISO Mapping")))</f>
        <v> Determination of legal and other requirements</v>
      </c>
      <c r="L340" s="7" t="s">
        <v>30</v>
      </c>
      <c r="M340" s="11"/>
      <c r="N340" s="12">
        <f t="shared" si="22"/>
        <v>43753</v>
      </c>
      <c r="O340" s="12">
        <v>43851.0</v>
      </c>
      <c r="P340" s="6" t="s">
        <v>682</v>
      </c>
      <c r="Q340" s="5" t="str">
        <f t="shared" si="2"/>
        <v>Closed</v>
      </c>
      <c r="R340" s="10">
        <f t="shared" si="3"/>
        <v>158</v>
      </c>
      <c r="S340" s="10">
        <f t="shared" si="4"/>
        <v>98</v>
      </c>
      <c r="T340" s="5"/>
      <c r="U340" s="5">
        <v>12485.0</v>
      </c>
    </row>
    <row r="341" ht="15.75" hidden="1" customHeight="1">
      <c r="A341" s="13">
        <v>340.0</v>
      </c>
      <c r="B341" s="14" t="s">
        <v>683</v>
      </c>
      <c r="C341" s="15" t="s">
        <v>22</v>
      </c>
      <c r="D341" s="16">
        <v>43693.0</v>
      </c>
      <c r="E341" s="16" t="s">
        <v>23</v>
      </c>
      <c r="F341" s="16" t="s">
        <v>154</v>
      </c>
      <c r="G341" s="15" t="s">
        <v>155</v>
      </c>
      <c r="H341" s="20" t="s">
        <v>105</v>
      </c>
      <c r="I341" s="17">
        <v>45001.0</v>
      </c>
      <c r="J341" s="15">
        <v>8.1</v>
      </c>
      <c r="K341" s="14" t="str">
        <f>IF(I341=9001,VLOOKUP(J341,'ISO-reference'!$C$1:$D$67,2,FALSE),IF(I341=45001,VLOOKUP(J341,'ISO-reference'!$A$1:$B$40,2,FALSE),IF(I341=21001,VLOOKUP(J341,'ISO-reference'!$E$1:$F$75,2,FALSE),"No ISO Mapping")))</f>
        <v> Operational planning and control</v>
      </c>
      <c r="L341" s="15" t="s">
        <v>30</v>
      </c>
      <c r="M341" s="18"/>
      <c r="N341" s="19">
        <f t="shared" si="22"/>
        <v>43753</v>
      </c>
      <c r="O341" s="19">
        <v>43843.0</v>
      </c>
      <c r="P341" s="25" t="s">
        <v>684</v>
      </c>
      <c r="Q341" s="13" t="str">
        <f t="shared" si="2"/>
        <v>Closed</v>
      </c>
      <c r="R341" s="17">
        <f t="shared" si="3"/>
        <v>150</v>
      </c>
      <c r="S341" s="17">
        <f t="shared" si="4"/>
        <v>90</v>
      </c>
      <c r="T341" s="13"/>
      <c r="U341" s="13">
        <v>12486.0</v>
      </c>
    </row>
    <row r="342" ht="15.75" hidden="1" customHeight="1">
      <c r="A342" s="5">
        <v>341.0</v>
      </c>
      <c r="B342" s="6" t="s">
        <v>685</v>
      </c>
      <c r="C342" s="7" t="s">
        <v>22</v>
      </c>
      <c r="D342" s="8">
        <v>43693.0</v>
      </c>
      <c r="E342" s="8" t="s">
        <v>23</v>
      </c>
      <c r="F342" s="8" t="s">
        <v>154</v>
      </c>
      <c r="G342" s="7" t="s">
        <v>155</v>
      </c>
      <c r="H342" s="20" t="s">
        <v>105</v>
      </c>
      <c r="I342" s="10">
        <v>45001.0</v>
      </c>
      <c r="J342" s="7">
        <v>8.1</v>
      </c>
      <c r="K342" s="6" t="str">
        <f>IF(I342=9001,VLOOKUP(J342,'ISO-reference'!$C$1:$D$67,2,FALSE),IF(I342=45001,VLOOKUP(J342,'ISO-reference'!$A$1:$B$40,2,FALSE),IF(I342=21001,VLOOKUP(J342,'ISO-reference'!$E$1:$F$75,2,FALSE),"No ISO Mapping")))</f>
        <v> Operational planning and control</v>
      </c>
      <c r="L342" s="7" t="s">
        <v>30</v>
      </c>
      <c r="M342" s="11"/>
      <c r="N342" s="12">
        <f t="shared" si="22"/>
        <v>43753</v>
      </c>
      <c r="O342" s="12">
        <v>43804.0</v>
      </c>
      <c r="P342" s="26" t="s">
        <v>686</v>
      </c>
      <c r="Q342" s="5" t="str">
        <f t="shared" si="2"/>
        <v>Closed</v>
      </c>
      <c r="R342" s="10">
        <f t="shared" si="3"/>
        <v>111</v>
      </c>
      <c r="S342" s="10">
        <f t="shared" si="4"/>
        <v>51</v>
      </c>
      <c r="T342" s="5"/>
      <c r="U342" s="5">
        <v>12487.0</v>
      </c>
    </row>
    <row r="343" ht="15.75" customHeight="1">
      <c r="A343" s="13">
        <v>342.0</v>
      </c>
      <c r="B343" s="14" t="s">
        <v>687</v>
      </c>
      <c r="C343" s="15" t="s">
        <v>22</v>
      </c>
      <c r="D343" s="16">
        <v>43693.0</v>
      </c>
      <c r="E343" s="16" t="s">
        <v>23</v>
      </c>
      <c r="F343" s="16" t="s">
        <v>154</v>
      </c>
      <c r="G343" s="15" t="s">
        <v>155</v>
      </c>
      <c r="H343" s="9" t="s">
        <v>26</v>
      </c>
      <c r="I343" s="17">
        <v>45001.0</v>
      </c>
      <c r="J343" s="15" t="s">
        <v>439</v>
      </c>
      <c r="K343" s="14" t="str">
        <f>IF(I343=9001,VLOOKUP(J343,'ISO-reference'!$C$1:$D$67,2,FALSE),IF(I343=45001,VLOOKUP(J343,'ISO-reference'!$A$1:$B$40,2,FALSE),IF(I343=21001,VLOOKUP(J343,'ISO-reference'!$E$1:$F$75,2,FALSE),"No ISO Mapping")))</f>
        <v> Determination of legal and other requirements</v>
      </c>
      <c r="L343" s="15" t="s">
        <v>30</v>
      </c>
      <c r="M343" s="18"/>
      <c r="N343" s="19">
        <f t="shared" si="22"/>
        <v>43753</v>
      </c>
      <c r="O343" s="19">
        <v>43797.0</v>
      </c>
      <c r="P343" s="14" t="s">
        <v>688</v>
      </c>
      <c r="Q343" s="13" t="str">
        <f t="shared" si="2"/>
        <v>Closed</v>
      </c>
      <c r="R343" s="17">
        <f t="shared" si="3"/>
        <v>104</v>
      </c>
      <c r="S343" s="17">
        <f t="shared" si="4"/>
        <v>44</v>
      </c>
      <c r="T343" s="13"/>
      <c r="U343" s="13">
        <v>12489.0</v>
      </c>
    </row>
    <row r="344" ht="15.75" customHeight="1">
      <c r="A344" s="5">
        <v>343.0</v>
      </c>
      <c r="B344" s="6" t="s">
        <v>689</v>
      </c>
      <c r="C344" s="7" t="s">
        <v>22</v>
      </c>
      <c r="D344" s="8">
        <v>43693.0</v>
      </c>
      <c r="E344" s="8" t="s">
        <v>23</v>
      </c>
      <c r="F344" s="8" t="s">
        <v>154</v>
      </c>
      <c r="G344" s="7" t="s">
        <v>155</v>
      </c>
      <c r="H344" s="9" t="s">
        <v>26</v>
      </c>
      <c r="I344" s="10">
        <v>45001.0</v>
      </c>
      <c r="J344" s="7">
        <v>7.2</v>
      </c>
      <c r="K344" s="6" t="str">
        <f>IF(I344=9001,VLOOKUP(J344,'ISO-reference'!$C$1:$D$67,2,FALSE),IF(I344=45001,VLOOKUP(J344,'ISO-reference'!$A$1:$B$40,2,FALSE),IF(I344=21001,VLOOKUP(J344,'ISO-reference'!$E$1:$F$75,2,FALSE),"No ISO Mapping")))</f>
        <v> Competence</v>
      </c>
      <c r="L344" s="7" t="s">
        <v>30</v>
      </c>
      <c r="M344" s="11"/>
      <c r="N344" s="12">
        <f t="shared" si="22"/>
        <v>43753</v>
      </c>
      <c r="O344" s="12">
        <v>43797.0</v>
      </c>
      <c r="P344" s="6" t="s">
        <v>690</v>
      </c>
      <c r="Q344" s="5" t="str">
        <f t="shared" si="2"/>
        <v>Closed</v>
      </c>
      <c r="R344" s="10">
        <f t="shared" si="3"/>
        <v>104</v>
      </c>
      <c r="S344" s="10">
        <f t="shared" si="4"/>
        <v>44</v>
      </c>
      <c r="T344" s="5"/>
      <c r="U344" s="5">
        <v>12490.0</v>
      </c>
    </row>
    <row r="345" ht="15.75" hidden="1" customHeight="1">
      <c r="A345" s="13">
        <v>344.0</v>
      </c>
      <c r="B345" s="14" t="s">
        <v>691</v>
      </c>
      <c r="C345" s="15" t="s">
        <v>22</v>
      </c>
      <c r="D345" s="16">
        <v>43693.0</v>
      </c>
      <c r="E345" s="16" t="s">
        <v>23</v>
      </c>
      <c r="F345" s="16" t="s">
        <v>154</v>
      </c>
      <c r="G345" s="15" t="s">
        <v>155</v>
      </c>
      <c r="H345" s="20" t="s">
        <v>105</v>
      </c>
      <c r="I345" s="17">
        <v>45001.0</v>
      </c>
      <c r="J345" s="15">
        <v>9.1</v>
      </c>
      <c r="K345" s="14" t="str">
        <f>IF(I345=9001,VLOOKUP(J345,'ISO-reference'!$C$1:$D$67,2,FALSE),IF(I345=45001,VLOOKUP(J345,'ISO-reference'!$A$1:$B$40,2,FALSE),IF(I345=21001,VLOOKUP(J345,'ISO-reference'!$E$1:$F$75,2,FALSE),"No ISO Mapping")))</f>
        <v> Monitoring, measurement, analysis &amp; performance evaluation</v>
      </c>
      <c r="L345" s="15" t="s">
        <v>30</v>
      </c>
      <c r="M345" s="18"/>
      <c r="N345" s="19">
        <f t="shared" si="22"/>
        <v>43753</v>
      </c>
      <c r="O345" s="19">
        <v>43804.0</v>
      </c>
      <c r="P345" s="14" t="s">
        <v>692</v>
      </c>
      <c r="Q345" s="13" t="str">
        <f t="shared" si="2"/>
        <v>Closed</v>
      </c>
      <c r="R345" s="17">
        <f t="shared" si="3"/>
        <v>111</v>
      </c>
      <c r="S345" s="17">
        <f t="shared" si="4"/>
        <v>51</v>
      </c>
      <c r="T345" s="13"/>
      <c r="U345" s="13">
        <v>12491.0</v>
      </c>
    </row>
    <row r="346" ht="15.75" customHeight="1">
      <c r="A346" s="5">
        <v>345.0</v>
      </c>
      <c r="B346" s="6" t="s">
        <v>693</v>
      </c>
      <c r="C346" s="7" t="s">
        <v>22</v>
      </c>
      <c r="D346" s="8">
        <v>43693.0</v>
      </c>
      <c r="E346" s="8" t="s">
        <v>23</v>
      </c>
      <c r="F346" s="8" t="s">
        <v>154</v>
      </c>
      <c r="G346" s="7" t="s">
        <v>155</v>
      </c>
      <c r="H346" s="9" t="s">
        <v>26</v>
      </c>
      <c r="I346" s="10">
        <v>45001.0</v>
      </c>
      <c r="J346" s="7">
        <v>7.3</v>
      </c>
      <c r="K346" s="6" t="str">
        <f>IF(I346=9001,VLOOKUP(J346,'ISO-reference'!$C$1:$D$67,2,FALSE),IF(I346=45001,VLOOKUP(J346,'ISO-reference'!$A$1:$B$40,2,FALSE),IF(I346=21001,VLOOKUP(J346,'ISO-reference'!$E$1:$F$75,2,FALSE),"No ISO Mapping")))</f>
        <v> Awareness</v>
      </c>
      <c r="L346" s="7" t="s">
        <v>30</v>
      </c>
      <c r="M346" s="11"/>
      <c r="N346" s="12">
        <f t="shared" si="22"/>
        <v>43753</v>
      </c>
      <c r="O346" s="12">
        <v>43899.0</v>
      </c>
      <c r="P346" s="6" t="s">
        <v>694</v>
      </c>
      <c r="Q346" s="5" t="str">
        <f t="shared" si="2"/>
        <v>Closed</v>
      </c>
      <c r="R346" s="10">
        <f t="shared" si="3"/>
        <v>206</v>
      </c>
      <c r="S346" s="10">
        <f t="shared" si="4"/>
        <v>146</v>
      </c>
      <c r="T346" s="5"/>
      <c r="U346" s="5">
        <v>12492.0</v>
      </c>
    </row>
    <row r="347" ht="15.75" hidden="1" customHeight="1">
      <c r="A347" s="13">
        <v>346.0</v>
      </c>
      <c r="B347" s="14" t="s">
        <v>695</v>
      </c>
      <c r="C347" s="15" t="s">
        <v>22</v>
      </c>
      <c r="D347" s="16">
        <v>43693.0</v>
      </c>
      <c r="E347" s="16" t="s">
        <v>23</v>
      </c>
      <c r="F347" s="16" t="s">
        <v>154</v>
      </c>
      <c r="G347" s="15" t="s">
        <v>155</v>
      </c>
      <c r="H347" s="20" t="s">
        <v>105</v>
      </c>
      <c r="I347" s="17">
        <v>45001.0</v>
      </c>
      <c r="J347" s="15">
        <v>8.2</v>
      </c>
      <c r="K347" s="14" t="str">
        <f>IF(I347=9001,VLOOKUP(J347,'ISO-reference'!$C$1:$D$67,2,FALSE),IF(I347=45001,VLOOKUP(J347,'ISO-reference'!$A$1:$B$40,2,FALSE),IF(I347=21001,VLOOKUP(J347,'ISO-reference'!$E$1:$F$75,2,FALSE),"No ISO Mapping")))</f>
        <v> Emergency preparedness and response</v>
      </c>
      <c r="L347" s="15" t="s">
        <v>30</v>
      </c>
      <c r="M347" s="18"/>
      <c r="N347" s="19">
        <f t="shared" si="22"/>
        <v>43753</v>
      </c>
      <c r="O347" s="19">
        <v>43888.0</v>
      </c>
      <c r="P347" s="14" t="s">
        <v>696</v>
      </c>
      <c r="Q347" s="13" t="str">
        <f t="shared" si="2"/>
        <v>Closed</v>
      </c>
      <c r="R347" s="17">
        <f t="shared" si="3"/>
        <v>195</v>
      </c>
      <c r="S347" s="17">
        <f t="shared" si="4"/>
        <v>135</v>
      </c>
      <c r="T347" s="13"/>
      <c r="U347" s="13">
        <v>12493.0</v>
      </c>
    </row>
    <row r="348" ht="15.75" hidden="1" customHeight="1">
      <c r="A348" s="5">
        <v>347.0</v>
      </c>
      <c r="B348" s="6" t="s">
        <v>697</v>
      </c>
      <c r="C348" s="7" t="s">
        <v>22</v>
      </c>
      <c r="D348" s="8">
        <v>43693.0</v>
      </c>
      <c r="E348" s="8" t="s">
        <v>23</v>
      </c>
      <c r="F348" s="8" t="s">
        <v>154</v>
      </c>
      <c r="G348" s="7" t="s">
        <v>155</v>
      </c>
      <c r="H348" s="20" t="s">
        <v>105</v>
      </c>
      <c r="I348" s="10">
        <v>45001.0</v>
      </c>
      <c r="J348" s="7">
        <v>8.1</v>
      </c>
      <c r="K348" s="6" t="str">
        <f>IF(I348=9001,VLOOKUP(J348,'ISO-reference'!$C$1:$D$67,2,FALSE),IF(I348=45001,VLOOKUP(J348,'ISO-reference'!$A$1:$B$40,2,FALSE),IF(I348=21001,VLOOKUP(J348,'ISO-reference'!$E$1:$F$75,2,FALSE),"No ISO Mapping")))</f>
        <v> Operational planning and control</v>
      </c>
      <c r="L348" s="7" t="s">
        <v>30</v>
      </c>
      <c r="M348" s="11"/>
      <c r="N348" s="12">
        <v>43982.0</v>
      </c>
      <c r="O348" s="12">
        <v>43999.0</v>
      </c>
      <c r="P348" s="6" t="s">
        <v>698</v>
      </c>
      <c r="Q348" s="5" t="str">
        <f t="shared" si="2"/>
        <v>Closed</v>
      </c>
      <c r="R348" s="10">
        <f t="shared" si="3"/>
        <v>306</v>
      </c>
      <c r="S348" s="10">
        <f t="shared" si="4"/>
        <v>17</v>
      </c>
      <c r="T348" s="5"/>
      <c r="U348" s="5">
        <v>12494.0</v>
      </c>
    </row>
    <row r="349" ht="15.75" customHeight="1">
      <c r="A349" s="13">
        <v>348.0</v>
      </c>
      <c r="B349" s="14" t="s">
        <v>699</v>
      </c>
      <c r="C349" s="15" t="s">
        <v>22</v>
      </c>
      <c r="D349" s="16">
        <v>43693.0</v>
      </c>
      <c r="E349" s="16" t="s">
        <v>23</v>
      </c>
      <c r="F349" s="16" t="s">
        <v>154</v>
      </c>
      <c r="G349" s="15" t="s">
        <v>155</v>
      </c>
      <c r="H349" s="9" t="s">
        <v>26</v>
      </c>
      <c r="I349" s="17">
        <v>45001.0</v>
      </c>
      <c r="J349" s="15">
        <v>8.1</v>
      </c>
      <c r="K349" s="14" t="str">
        <f>IF(I349=9001,VLOOKUP(J349,'ISO-reference'!$C$1:$D$67,2,FALSE),IF(I349=45001,VLOOKUP(J349,'ISO-reference'!$A$1:$B$40,2,FALSE),IF(I349=21001,VLOOKUP(J349,'ISO-reference'!$E$1:$F$75,2,FALSE),"No ISO Mapping")))</f>
        <v> Operational planning and control</v>
      </c>
      <c r="L349" s="15" t="s">
        <v>30</v>
      </c>
      <c r="M349" s="18"/>
      <c r="N349" s="19">
        <v>43982.0</v>
      </c>
      <c r="O349" s="19">
        <v>43999.0</v>
      </c>
      <c r="P349" s="14" t="s">
        <v>700</v>
      </c>
      <c r="Q349" s="13" t="str">
        <f t="shared" si="2"/>
        <v>Closed</v>
      </c>
      <c r="R349" s="17">
        <f t="shared" si="3"/>
        <v>306</v>
      </c>
      <c r="S349" s="17">
        <f t="shared" si="4"/>
        <v>17</v>
      </c>
      <c r="T349" s="13"/>
      <c r="U349" s="13">
        <v>12496.0</v>
      </c>
    </row>
    <row r="350" ht="15.75" customHeight="1">
      <c r="A350" s="5">
        <v>349.0</v>
      </c>
      <c r="B350" s="6" t="s">
        <v>701</v>
      </c>
      <c r="C350" s="7" t="s">
        <v>22</v>
      </c>
      <c r="D350" s="8">
        <v>43693.0</v>
      </c>
      <c r="E350" s="8" t="s">
        <v>23</v>
      </c>
      <c r="F350" s="8" t="s">
        <v>154</v>
      </c>
      <c r="G350" s="7" t="s">
        <v>155</v>
      </c>
      <c r="H350" s="9" t="s">
        <v>26</v>
      </c>
      <c r="I350" s="10">
        <v>45001.0</v>
      </c>
      <c r="J350" s="7">
        <v>8.1</v>
      </c>
      <c r="K350" s="6" t="str">
        <f>IF(I350=9001,VLOOKUP(J350,'ISO-reference'!$C$1:$D$67,2,FALSE),IF(I350=45001,VLOOKUP(J350,'ISO-reference'!$A$1:$B$40,2,FALSE),IF(I350=21001,VLOOKUP(J350,'ISO-reference'!$E$1:$F$75,2,FALSE),"No ISO Mapping")))</f>
        <v> Operational planning and control</v>
      </c>
      <c r="L350" s="7" t="s">
        <v>30</v>
      </c>
      <c r="M350" s="11"/>
      <c r="N350" s="12">
        <v>43982.0</v>
      </c>
      <c r="O350" s="12">
        <v>43999.0</v>
      </c>
      <c r="P350" s="6" t="s">
        <v>700</v>
      </c>
      <c r="Q350" s="5" t="str">
        <f t="shared" si="2"/>
        <v>Closed</v>
      </c>
      <c r="R350" s="10">
        <f t="shared" si="3"/>
        <v>306</v>
      </c>
      <c r="S350" s="10">
        <f t="shared" si="4"/>
        <v>17</v>
      </c>
      <c r="T350" s="5"/>
      <c r="U350" s="5">
        <v>12498.0</v>
      </c>
    </row>
    <row r="351" ht="15.75" customHeight="1">
      <c r="A351" s="13">
        <v>350.0</v>
      </c>
      <c r="B351" s="14" t="s">
        <v>702</v>
      </c>
      <c r="C351" s="15" t="s">
        <v>22</v>
      </c>
      <c r="D351" s="16">
        <v>43693.0</v>
      </c>
      <c r="E351" s="16" t="s">
        <v>23</v>
      </c>
      <c r="F351" s="16" t="s">
        <v>154</v>
      </c>
      <c r="G351" s="15" t="s">
        <v>155</v>
      </c>
      <c r="H351" s="9" t="s">
        <v>26</v>
      </c>
      <c r="I351" s="17">
        <v>45001.0</v>
      </c>
      <c r="J351" s="15">
        <v>8.1</v>
      </c>
      <c r="K351" s="14" t="str">
        <f>IF(I351=9001,VLOOKUP(J351,'ISO-reference'!$C$1:$D$67,2,FALSE),IF(I351=45001,VLOOKUP(J351,'ISO-reference'!$A$1:$B$40,2,FALSE),IF(I351=21001,VLOOKUP(J351,'ISO-reference'!$E$1:$F$75,2,FALSE),"No ISO Mapping")))</f>
        <v> Operational planning and control</v>
      </c>
      <c r="L351" s="15" t="s">
        <v>30</v>
      </c>
      <c r="M351" s="18"/>
      <c r="N351" s="19">
        <f t="shared" ref="N351:N381" si="23">D351+60</f>
        <v>43753</v>
      </c>
      <c r="O351" s="19">
        <v>43843.0</v>
      </c>
      <c r="P351" s="25" t="s">
        <v>703</v>
      </c>
      <c r="Q351" s="13" t="str">
        <f t="shared" si="2"/>
        <v>Closed</v>
      </c>
      <c r="R351" s="17">
        <f t="shared" si="3"/>
        <v>150</v>
      </c>
      <c r="S351" s="17">
        <f t="shared" si="4"/>
        <v>90</v>
      </c>
      <c r="T351" s="13"/>
      <c r="U351" s="13">
        <v>12499.0</v>
      </c>
    </row>
    <row r="352" ht="15.75" customHeight="1">
      <c r="A352" s="5">
        <v>351.0</v>
      </c>
      <c r="B352" s="6" t="s">
        <v>704</v>
      </c>
      <c r="C352" s="7" t="s">
        <v>22</v>
      </c>
      <c r="D352" s="8">
        <v>43693.0</v>
      </c>
      <c r="E352" s="8" t="s">
        <v>23</v>
      </c>
      <c r="F352" s="8" t="s">
        <v>154</v>
      </c>
      <c r="G352" s="7" t="s">
        <v>155</v>
      </c>
      <c r="H352" s="9" t="s">
        <v>26</v>
      </c>
      <c r="I352" s="10">
        <v>45001.0</v>
      </c>
      <c r="J352" s="7">
        <v>8.1</v>
      </c>
      <c r="K352" s="6" t="str">
        <f>IF(I352=9001,VLOOKUP(J352,'ISO-reference'!$C$1:$D$67,2,FALSE),IF(I352=45001,VLOOKUP(J352,'ISO-reference'!$A$1:$B$40,2,FALSE),IF(I352=21001,VLOOKUP(J352,'ISO-reference'!$E$1:$F$75,2,FALSE),"No ISO Mapping")))</f>
        <v> Operational planning and control</v>
      </c>
      <c r="L352" s="7" t="s">
        <v>30</v>
      </c>
      <c r="M352" s="11"/>
      <c r="N352" s="12">
        <f t="shared" si="23"/>
        <v>43753</v>
      </c>
      <c r="O352" s="12">
        <v>43852.0</v>
      </c>
      <c r="P352" s="26" t="s">
        <v>409</v>
      </c>
      <c r="Q352" s="5" t="str">
        <f t="shared" si="2"/>
        <v>Closed</v>
      </c>
      <c r="R352" s="10">
        <f t="shared" si="3"/>
        <v>159</v>
      </c>
      <c r="S352" s="10">
        <f t="shared" si="4"/>
        <v>99</v>
      </c>
      <c r="T352" s="5"/>
      <c r="U352" s="5">
        <v>12500.0</v>
      </c>
    </row>
    <row r="353" ht="15.75" hidden="1" customHeight="1">
      <c r="A353" s="13">
        <v>352.0</v>
      </c>
      <c r="B353" s="14" t="s">
        <v>705</v>
      </c>
      <c r="C353" s="15" t="s">
        <v>22</v>
      </c>
      <c r="D353" s="16">
        <v>43693.0</v>
      </c>
      <c r="E353" s="16" t="s">
        <v>23</v>
      </c>
      <c r="F353" s="16" t="s">
        <v>154</v>
      </c>
      <c r="G353" s="15" t="s">
        <v>155</v>
      </c>
      <c r="H353" s="20" t="s">
        <v>105</v>
      </c>
      <c r="I353" s="17">
        <v>45001.0</v>
      </c>
      <c r="J353" s="15">
        <v>8.2</v>
      </c>
      <c r="K353" s="14" t="str">
        <f>IF(I353=9001,VLOOKUP(J353,'ISO-reference'!$C$1:$D$67,2,FALSE),IF(I353=45001,VLOOKUP(J353,'ISO-reference'!$A$1:$B$40,2,FALSE),IF(I353=21001,VLOOKUP(J353,'ISO-reference'!$E$1:$F$75,2,FALSE),"No ISO Mapping")))</f>
        <v> Emergency preparedness and response</v>
      </c>
      <c r="L353" s="15" t="s">
        <v>30</v>
      </c>
      <c r="M353" s="18"/>
      <c r="N353" s="19">
        <f t="shared" si="23"/>
        <v>43753</v>
      </c>
      <c r="O353" s="19">
        <v>43886.0</v>
      </c>
      <c r="P353" s="14" t="s">
        <v>706</v>
      </c>
      <c r="Q353" s="13" t="str">
        <f t="shared" si="2"/>
        <v>Closed</v>
      </c>
      <c r="R353" s="17">
        <f t="shared" si="3"/>
        <v>193</v>
      </c>
      <c r="S353" s="17">
        <f t="shared" si="4"/>
        <v>133</v>
      </c>
      <c r="T353" s="13"/>
      <c r="U353" s="13">
        <v>12501.0</v>
      </c>
    </row>
    <row r="354" ht="15.75" customHeight="1">
      <c r="A354" s="5">
        <v>353.0</v>
      </c>
      <c r="B354" s="6" t="s">
        <v>707</v>
      </c>
      <c r="C354" s="7" t="s">
        <v>22</v>
      </c>
      <c r="D354" s="8">
        <v>43693.0</v>
      </c>
      <c r="E354" s="8" t="s">
        <v>23</v>
      </c>
      <c r="F354" s="8" t="s">
        <v>154</v>
      </c>
      <c r="G354" s="7" t="s">
        <v>155</v>
      </c>
      <c r="H354" s="9" t="s">
        <v>26</v>
      </c>
      <c r="I354" s="10">
        <v>45001.0</v>
      </c>
      <c r="J354" s="7">
        <v>8.2</v>
      </c>
      <c r="K354" s="6" t="str">
        <f>IF(I354=9001,VLOOKUP(J354,'ISO-reference'!$C$1:$D$67,2,FALSE),IF(I354=45001,VLOOKUP(J354,'ISO-reference'!$A$1:$B$40,2,FALSE),IF(I354=21001,VLOOKUP(J354,'ISO-reference'!$E$1:$F$75,2,FALSE),"No ISO Mapping")))</f>
        <v> Emergency preparedness and response</v>
      </c>
      <c r="L354" s="7" t="s">
        <v>30</v>
      </c>
      <c r="M354" s="11"/>
      <c r="N354" s="12">
        <f t="shared" si="23"/>
        <v>43753</v>
      </c>
      <c r="O354" s="12">
        <v>43866.0</v>
      </c>
      <c r="P354" s="6" t="s">
        <v>708</v>
      </c>
      <c r="Q354" s="5" t="str">
        <f t="shared" si="2"/>
        <v>Closed</v>
      </c>
      <c r="R354" s="10">
        <f t="shared" si="3"/>
        <v>173</v>
      </c>
      <c r="S354" s="10">
        <f t="shared" si="4"/>
        <v>113</v>
      </c>
      <c r="T354" s="5"/>
      <c r="U354" s="5">
        <v>12502.0</v>
      </c>
    </row>
    <row r="355" ht="15.75" customHeight="1">
      <c r="A355" s="13">
        <v>354.0</v>
      </c>
      <c r="B355" s="14" t="s">
        <v>709</v>
      </c>
      <c r="C355" s="15" t="s">
        <v>22</v>
      </c>
      <c r="D355" s="16">
        <v>43693.0</v>
      </c>
      <c r="E355" s="16" t="s">
        <v>23</v>
      </c>
      <c r="F355" s="16" t="s">
        <v>154</v>
      </c>
      <c r="G355" s="15" t="s">
        <v>155</v>
      </c>
      <c r="H355" s="9" t="s">
        <v>26</v>
      </c>
      <c r="I355" s="17">
        <v>45001.0</v>
      </c>
      <c r="J355" s="15">
        <v>8.2</v>
      </c>
      <c r="K355" s="14" t="str">
        <f>IF(I355=9001,VLOOKUP(J355,'ISO-reference'!$C$1:$D$67,2,FALSE),IF(I355=45001,VLOOKUP(J355,'ISO-reference'!$A$1:$B$40,2,FALSE),IF(I355=21001,VLOOKUP(J355,'ISO-reference'!$E$1:$F$75,2,FALSE),"No ISO Mapping")))</f>
        <v> Emergency preparedness and response</v>
      </c>
      <c r="L355" s="15" t="s">
        <v>30</v>
      </c>
      <c r="M355" s="18"/>
      <c r="N355" s="19">
        <f t="shared" si="23"/>
        <v>43753</v>
      </c>
      <c r="O355" s="19">
        <v>43888.0</v>
      </c>
      <c r="P355" s="14" t="s">
        <v>710</v>
      </c>
      <c r="Q355" s="13" t="str">
        <f t="shared" si="2"/>
        <v>Closed</v>
      </c>
      <c r="R355" s="17">
        <f t="shared" si="3"/>
        <v>195</v>
      </c>
      <c r="S355" s="17">
        <f t="shared" si="4"/>
        <v>135</v>
      </c>
      <c r="T355" s="13"/>
      <c r="U355" s="13">
        <v>12503.0</v>
      </c>
    </row>
    <row r="356" ht="15.75" customHeight="1">
      <c r="A356" s="5">
        <v>355.0</v>
      </c>
      <c r="B356" s="6" t="s">
        <v>711</v>
      </c>
      <c r="C356" s="7" t="s">
        <v>22</v>
      </c>
      <c r="D356" s="8">
        <v>43693.0</v>
      </c>
      <c r="E356" s="8" t="s">
        <v>23</v>
      </c>
      <c r="F356" s="8" t="s">
        <v>154</v>
      </c>
      <c r="G356" s="7" t="s">
        <v>155</v>
      </c>
      <c r="H356" s="9" t="s">
        <v>26</v>
      </c>
      <c r="I356" s="10">
        <v>45001.0</v>
      </c>
      <c r="J356" s="7">
        <v>8.2</v>
      </c>
      <c r="K356" s="6" t="str">
        <f>IF(I356=9001,VLOOKUP(J356,'ISO-reference'!$C$1:$D$67,2,FALSE),IF(I356=45001,VLOOKUP(J356,'ISO-reference'!$A$1:$B$40,2,FALSE),IF(I356=21001,VLOOKUP(J356,'ISO-reference'!$E$1:$F$75,2,FALSE),"No ISO Mapping")))</f>
        <v> Emergency preparedness and response</v>
      </c>
      <c r="L356" s="7" t="s">
        <v>30</v>
      </c>
      <c r="M356" s="11"/>
      <c r="N356" s="12">
        <f t="shared" si="23"/>
        <v>43753</v>
      </c>
      <c r="O356" s="12">
        <v>43817.0</v>
      </c>
      <c r="P356" s="6" t="s">
        <v>712</v>
      </c>
      <c r="Q356" s="5" t="str">
        <f t="shared" si="2"/>
        <v>Closed</v>
      </c>
      <c r="R356" s="10">
        <f t="shared" si="3"/>
        <v>124</v>
      </c>
      <c r="S356" s="10">
        <f t="shared" si="4"/>
        <v>64</v>
      </c>
      <c r="T356" s="5"/>
      <c r="U356" s="5">
        <v>12504.0</v>
      </c>
    </row>
    <row r="357" ht="15.75" hidden="1" customHeight="1">
      <c r="A357" s="13">
        <v>356.0</v>
      </c>
      <c r="B357" s="14" t="s">
        <v>713</v>
      </c>
      <c r="C357" s="15" t="s">
        <v>22</v>
      </c>
      <c r="D357" s="16">
        <v>43693.0</v>
      </c>
      <c r="E357" s="16" t="s">
        <v>23</v>
      </c>
      <c r="F357" s="16" t="s">
        <v>154</v>
      </c>
      <c r="G357" s="15" t="s">
        <v>155</v>
      </c>
      <c r="H357" s="20" t="s">
        <v>105</v>
      </c>
      <c r="I357" s="17">
        <v>45001.0</v>
      </c>
      <c r="J357" s="15">
        <v>8.1</v>
      </c>
      <c r="K357" s="14" t="str">
        <f>IF(I357=9001,VLOOKUP(J357,'ISO-reference'!$C$1:$D$67,2,FALSE),IF(I357=45001,VLOOKUP(J357,'ISO-reference'!$A$1:$B$40,2,FALSE),IF(I357=21001,VLOOKUP(J357,'ISO-reference'!$E$1:$F$75,2,FALSE),"No ISO Mapping")))</f>
        <v> Operational planning and control</v>
      </c>
      <c r="L357" s="15" t="s">
        <v>30</v>
      </c>
      <c r="M357" s="18"/>
      <c r="N357" s="19">
        <f t="shared" si="23"/>
        <v>43753</v>
      </c>
      <c r="O357" s="19">
        <v>43817.0</v>
      </c>
      <c r="P357" s="14" t="s">
        <v>714</v>
      </c>
      <c r="Q357" s="13" t="str">
        <f t="shared" si="2"/>
        <v>Closed</v>
      </c>
      <c r="R357" s="17">
        <f t="shared" si="3"/>
        <v>124</v>
      </c>
      <c r="S357" s="17">
        <f t="shared" si="4"/>
        <v>64</v>
      </c>
      <c r="T357" s="13"/>
      <c r="U357" s="13">
        <v>12505.0</v>
      </c>
    </row>
    <row r="358" ht="15.75" customHeight="1">
      <c r="A358" s="5">
        <v>357.0</v>
      </c>
      <c r="B358" s="6" t="s">
        <v>715</v>
      </c>
      <c r="C358" s="7" t="s">
        <v>22</v>
      </c>
      <c r="D358" s="8">
        <v>43693.0</v>
      </c>
      <c r="E358" s="8" t="s">
        <v>23</v>
      </c>
      <c r="F358" s="8" t="s">
        <v>154</v>
      </c>
      <c r="G358" s="7" t="s">
        <v>155</v>
      </c>
      <c r="H358" s="9" t="s">
        <v>26</v>
      </c>
      <c r="I358" s="10">
        <v>45001.0</v>
      </c>
      <c r="J358" s="7">
        <v>8.1</v>
      </c>
      <c r="K358" s="6" t="str">
        <f>IF(I358=9001,VLOOKUP(J358,'ISO-reference'!$C$1:$D$67,2,FALSE),IF(I358=45001,VLOOKUP(J358,'ISO-reference'!$A$1:$B$40,2,FALSE),IF(I358=21001,VLOOKUP(J358,'ISO-reference'!$E$1:$F$75,2,FALSE),"No ISO Mapping")))</f>
        <v> Operational planning and control</v>
      </c>
      <c r="L358" s="7" t="s">
        <v>30</v>
      </c>
      <c r="M358" s="11"/>
      <c r="N358" s="12">
        <f t="shared" si="23"/>
        <v>43753</v>
      </c>
      <c r="O358" s="12">
        <v>43817.0</v>
      </c>
      <c r="P358" s="6" t="s">
        <v>716</v>
      </c>
      <c r="Q358" s="5" t="str">
        <f t="shared" si="2"/>
        <v>Closed</v>
      </c>
      <c r="R358" s="10">
        <f t="shared" si="3"/>
        <v>124</v>
      </c>
      <c r="S358" s="10">
        <f t="shared" si="4"/>
        <v>64</v>
      </c>
      <c r="T358" s="5"/>
      <c r="U358" s="5">
        <v>12506.0</v>
      </c>
    </row>
    <row r="359" ht="15.75" customHeight="1">
      <c r="A359" s="13">
        <v>358.0</v>
      </c>
      <c r="B359" s="14" t="s">
        <v>717</v>
      </c>
      <c r="C359" s="15" t="s">
        <v>22</v>
      </c>
      <c r="D359" s="16">
        <v>43693.0</v>
      </c>
      <c r="E359" s="16" t="s">
        <v>23</v>
      </c>
      <c r="F359" s="16" t="s">
        <v>154</v>
      </c>
      <c r="G359" s="15" t="s">
        <v>155</v>
      </c>
      <c r="H359" s="9" t="s">
        <v>26</v>
      </c>
      <c r="I359" s="17">
        <v>45001.0</v>
      </c>
      <c r="J359" s="15">
        <v>8.1</v>
      </c>
      <c r="K359" s="14" t="str">
        <f>IF(I359=9001,VLOOKUP(J359,'ISO-reference'!$C$1:$D$67,2,FALSE),IF(I359=45001,VLOOKUP(J359,'ISO-reference'!$A$1:$B$40,2,FALSE),IF(I359=21001,VLOOKUP(J359,'ISO-reference'!$E$1:$F$75,2,FALSE),"No ISO Mapping")))</f>
        <v> Operational planning and control</v>
      </c>
      <c r="L359" s="15" t="s">
        <v>30</v>
      </c>
      <c r="M359" s="18"/>
      <c r="N359" s="19">
        <f t="shared" si="23"/>
        <v>43753</v>
      </c>
      <c r="O359" s="19">
        <v>43818.0</v>
      </c>
      <c r="P359" s="14" t="s">
        <v>718</v>
      </c>
      <c r="Q359" s="13" t="str">
        <f t="shared" si="2"/>
        <v>Closed</v>
      </c>
      <c r="R359" s="17">
        <f t="shared" si="3"/>
        <v>125</v>
      </c>
      <c r="S359" s="17">
        <f t="shared" si="4"/>
        <v>65</v>
      </c>
      <c r="T359" s="13"/>
      <c r="U359" s="13">
        <v>12507.0</v>
      </c>
    </row>
    <row r="360" ht="15.75" hidden="1" customHeight="1">
      <c r="A360" s="5">
        <v>359.0</v>
      </c>
      <c r="B360" s="6" t="s">
        <v>719</v>
      </c>
      <c r="C360" s="7" t="s">
        <v>22</v>
      </c>
      <c r="D360" s="8">
        <v>43693.0</v>
      </c>
      <c r="E360" s="8" t="s">
        <v>23</v>
      </c>
      <c r="F360" s="8" t="s">
        <v>154</v>
      </c>
      <c r="G360" s="7" t="s">
        <v>155</v>
      </c>
      <c r="H360" s="20" t="s">
        <v>105</v>
      </c>
      <c r="I360" s="10">
        <v>45001.0</v>
      </c>
      <c r="J360" s="7">
        <v>8.1</v>
      </c>
      <c r="K360" s="6" t="str">
        <f>IF(I360=9001,VLOOKUP(J360,'ISO-reference'!$C$1:$D$67,2,FALSE),IF(I360=45001,VLOOKUP(J360,'ISO-reference'!$A$1:$B$40,2,FALSE),IF(I360=21001,VLOOKUP(J360,'ISO-reference'!$E$1:$F$75,2,FALSE),"No ISO Mapping")))</f>
        <v> Operational planning and control</v>
      </c>
      <c r="L360" s="7" t="s">
        <v>30</v>
      </c>
      <c r="M360" s="11"/>
      <c r="N360" s="12">
        <f t="shared" si="23"/>
        <v>43753</v>
      </c>
      <c r="O360" s="12">
        <v>43886.0</v>
      </c>
      <c r="P360" s="6" t="s">
        <v>720</v>
      </c>
      <c r="Q360" s="5" t="str">
        <f t="shared" si="2"/>
        <v>Closed</v>
      </c>
      <c r="R360" s="10">
        <f t="shared" si="3"/>
        <v>193</v>
      </c>
      <c r="S360" s="10">
        <f t="shared" si="4"/>
        <v>133</v>
      </c>
      <c r="T360" s="5"/>
      <c r="U360" s="5">
        <v>12508.0</v>
      </c>
    </row>
    <row r="361" ht="15.75" customHeight="1">
      <c r="A361" s="13">
        <v>360.0</v>
      </c>
      <c r="B361" s="14" t="s">
        <v>721</v>
      </c>
      <c r="C361" s="15" t="s">
        <v>22</v>
      </c>
      <c r="D361" s="16">
        <v>43693.0</v>
      </c>
      <c r="E361" s="16" t="s">
        <v>23</v>
      </c>
      <c r="F361" s="16" t="s">
        <v>154</v>
      </c>
      <c r="G361" s="15" t="s">
        <v>155</v>
      </c>
      <c r="H361" s="9" t="s">
        <v>26</v>
      </c>
      <c r="I361" s="17">
        <v>45001.0</v>
      </c>
      <c r="J361" s="15">
        <v>8.1</v>
      </c>
      <c r="K361" s="14" t="str">
        <f>IF(I361=9001,VLOOKUP(J361,'ISO-reference'!$C$1:$D$67,2,FALSE),IF(I361=45001,VLOOKUP(J361,'ISO-reference'!$A$1:$B$40,2,FALSE),IF(I361=21001,VLOOKUP(J361,'ISO-reference'!$E$1:$F$75,2,FALSE),"No ISO Mapping")))</f>
        <v> Operational planning and control</v>
      </c>
      <c r="L361" s="15" t="s">
        <v>30</v>
      </c>
      <c r="M361" s="18"/>
      <c r="N361" s="19">
        <f t="shared" si="23"/>
        <v>43753</v>
      </c>
      <c r="O361" s="19">
        <v>43896.0</v>
      </c>
      <c r="P361" s="14" t="s">
        <v>722</v>
      </c>
      <c r="Q361" s="13" t="str">
        <f t="shared" si="2"/>
        <v>Closed</v>
      </c>
      <c r="R361" s="17">
        <f t="shared" si="3"/>
        <v>203</v>
      </c>
      <c r="S361" s="17">
        <f t="shared" si="4"/>
        <v>143</v>
      </c>
      <c r="T361" s="13"/>
      <c r="U361" s="13">
        <v>12509.0</v>
      </c>
    </row>
    <row r="362" ht="15.75" customHeight="1">
      <c r="A362" s="5">
        <v>361.0</v>
      </c>
      <c r="B362" s="6" t="s">
        <v>723</v>
      </c>
      <c r="C362" s="7" t="s">
        <v>22</v>
      </c>
      <c r="D362" s="8">
        <v>43693.0</v>
      </c>
      <c r="E362" s="8" t="s">
        <v>23</v>
      </c>
      <c r="F362" s="8" t="s">
        <v>154</v>
      </c>
      <c r="G362" s="7" t="s">
        <v>155</v>
      </c>
      <c r="H362" s="9" t="s">
        <v>26</v>
      </c>
      <c r="I362" s="10">
        <v>45001.0</v>
      </c>
      <c r="J362" s="7">
        <v>8.1</v>
      </c>
      <c r="K362" s="6" t="str">
        <f>IF(I362=9001,VLOOKUP(J362,'ISO-reference'!$C$1:$D$67,2,FALSE),IF(I362=45001,VLOOKUP(J362,'ISO-reference'!$A$1:$B$40,2,FALSE),IF(I362=21001,VLOOKUP(J362,'ISO-reference'!$E$1:$F$75,2,FALSE),"No ISO Mapping")))</f>
        <v> Operational planning and control</v>
      </c>
      <c r="L362" s="7" t="s">
        <v>30</v>
      </c>
      <c r="M362" s="11"/>
      <c r="N362" s="12">
        <f t="shared" si="23"/>
        <v>43753</v>
      </c>
      <c r="O362" s="12">
        <v>43896.0</v>
      </c>
      <c r="P362" s="6" t="s">
        <v>722</v>
      </c>
      <c r="Q362" s="5" t="str">
        <f t="shared" si="2"/>
        <v>Closed</v>
      </c>
      <c r="R362" s="10">
        <f t="shared" si="3"/>
        <v>203</v>
      </c>
      <c r="S362" s="10">
        <f t="shared" si="4"/>
        <v>143</v>
      </c>
      <c r="T362" s="5"/>
      <c r="U362" s="5">
        <v>12510.0</v>
      </c>
    </row>
    <row r="363" ht="15.75" customHeight="1">
      <c r="A363" s="13">
        <v>362.0</v>
      </c>
      <c r="B363" s="14" t="s">
        <v>724</v>
      </c>
      <c r="C363" s="15" t="s">
        <v>22</v>
      </c>
      <c r="D363" s="16">
        <v>43693.0</v>
      </c>
      <c r="E363" s="16" t="s">
        <v>23</v>
      </c>
      <c r="F363" s="16" t="s">
        <v>154</v>
      </c>
      <c r="G363" s="15" t="s">
        <v>155</v>
      </c>
      <c r="H363" s="9" t="s">
        <v>26</v>
      </c>
      <c r="I363" s="17">
        <v>45001.0</v>
      </c>
      <c r="J363" s="15">
        <v>8.1</v>
      </c>
      <c r="K363" s="14" t="str">
        <f>IF(I363=9001,VLOOKUP(J363,'ISO-reference'!$C$1:$D$67,2,FALSE),IF(I363=45001,VLOOKUP(J363,'ISO-reference'!$A$1:$B$40,2,FALSE),IF(I363=21001,VLOOKUP(J363,'ISO-reference'!$E$1:$F$75,2,FALSE),"No ISO Mapping")))</f>
        <v> Operational planning and control</v>
      </c>
      <c r="L363" s="15" t="s">
        <v>30</v>
      </c>
      <c r="M363" s="18"/>
      <c r="N363" s="19">
        <f t="shared" si="23"/>
        <v>43753</v>
      </c>
      <c r="O363" s="19">
        <v>43888.0</v>
      </c>
      <c r="P363" s="14" t="s">
        <v>725</v>
      </c>
      <c r="Q363" s="13" t="str">
        <f t="shared" si="2"/>
        <v>Closed</v>
      </c>
      <c r="R363" s="17">
        <f t="shared" si="3"/>
        <v>195</v>
      </c>
      <c r="S363" s="17">
        <f t="shared" si="4"/>
        <v>135</v>
      </c>
      <c r="T363" s="13"/>
      <c r="U363" s="13">
        <v>12511.0</v>
      </c>
    </row>
    <row r="364" ht="15.75" customHeight="1">
      <c r="A364" s="5">
        <v>363.0</v>
      </c>
      <c r="B364" s="6" t="s">
        <v>726</v>
      </c>
      <c r="C364" s="7" t="s">
        <v>22</v>
      </c>
      <c r="D364" s="8">
        <v>43693.0</v>
      </c>
      <c r="E364" s="8" t="s">
        <v>23</v>
      </c>
      <c r="F364" s="8" t="s">
        <v>154</v>
      </c>
      <c r="G364" s="7" t="s">
        <v>155</v>
      </c>
      <c r="H364" s="9" t="s">
        <v>26</v>
      </c>
      <c r="I364" s="10">
        <v>45001.0</v>
      </c>
      <c r="J364" s="7">
        <v>8.1</v>
      </c>
      <c r="K364" s="6" t="str">
        <f>IF(I364=9001,VLOOKUP(J364,'ISO-reference'!$C$1:$D$67,2,FALSE),IF(I364=45001,VLOOKUP(J364,'ISO-reference'!$A$1:$B$40,2,FALSE),IF(I364=21001,VLOOKUP(J364,'ISO-reference'!$E$1:$F$75,2,FALSE),"No ISO Mapping")))</f>
        <v> Operational planning and control</v>
      </c>
      <c r="L364" s="7" t="s">
        <v>30</v>
      </c>
      <c r="M364" s="11"/>
      <c r="N364" s="12">
        <f t="shared" si="23"/>
        <v>43753</v>
      </c>
      <c r="O364" s="12">
        <v>43817.0</v>
      </c>
      <c r="P364" s="6" t="s">
        <v>727</v>
      </c>
      <c r="Q364" s="5" t="str">
        <f t="shared" si="2"/>
        <v>Closed</v>
      </c>
      <c r="R364" s="10">
        <f t="shared" si="3"/>
        <v>124</v>
      </c>
      <c r="S364" s="10">
        <f t="shared" si="4"/>
        <v>64</v>
      </c>
      <c r="T364" s="5"/>
      <c r="U364" s="5">
        <v>12515.0</v>
      </c>
    </row>
    <row r="365" ht="15.75" hidden="1" customHeight="1">
      <c r="A365" s="13">
        <v>364.0</v>
      </c>
      <c r="B365" s="14" t="s">
        <v>728</v>
      </c>
      <c r="C365" s="15" t="s">
        <v>22</v>
      </c>
      <c r="D365" s="16">
        <v>43693.0</v>
      </c>
      <c r="E365" s="16" t="s">
        <v>23</v>
      </c>
      <c r="F365" s="16" t="s">
        <v>154</v>
      </c>
      <c r="G365" s="15" t="s">
        <v>155</v>
      </c>
      <c r="H365" s="20" t="s">
        <v>105</v>
      </c>
      <c r="I365" s="17">
        <v>45001.0</v>
      </c>
      <c r="J365" s="15">
        <v>8.1</v>
      </c>
      <c r="K365" s="14" t="str">
        <f>IF(I365=9001,VLOOKUP(J365,'ISO-reference'!$C$1:$D$67,2,FALSE),IF(I365=45001,VLOOKUP(J365,'ISO-reference'!$A$1:$B$40,2,FALSE),IF(I365=21001,VLOOKUP(J365,'ISO-reference'!$E$1:$F$75,2,FALSE),"No ISO Mapping")))</f>
        <v> Operational planning and control</v>
      </c>
      <c r="L365" s="15" t="s">
        <v>30</v>
      </c>
      <c r="M365" s="18"/>
      <c r="N365" s="19">
        <f t="shared" si="23"/>
        <v>43753</v>
      </c>
      <c r="O365" s="19">
        <v>43895.0</v>
      </c>
      <c r="P365" s="14" t="s">
        <v>729</v>
      </c>
      <c r="Q365" s="13" t="str">
        <f t="shared" si="2"/>
        <v>Closed</v>
      </c>
      <c r="R365" s="17">
        <f t="shared" si="3"/>
        <v>202</v>
      </c>
      <c r="S365" s="17">
        <f t="shared" si="4"/>
        <v>142</v>
      </c>
      <c r="T365" s="13"/>
      <c r="U365" s="13">
        <v>12516.0</v>
      </c>
    </row>
    <row r="366" ht="15.75" hidden="1" customHeight="1">
      <c r="A366" s="5">
        <v>365.0</v>
      </c>
      <c r="B366" s="6" t="s">
        <v>730</v>
      </c>
      <c r="C366" s="7" t="s">
        <v>22</v>
      </c>
      <c r="D366" s="8">
        <v>43693.0</v>
      </c>
      <c r="E366" s="8" t="s">
        <v>23</v>
      </c>
      <c r="F366" s="8" t="s">
        <v>154</v>
      </c>
      <c r="G366" s="7" t="s">
        <v>155</v>
      </c>
      <c r="H366" s="20" t="s">
        <v>105</v>
      </c>
      <c r="I366" s="10">
        <v>45001.0</v>
      </c>
      <c r="J366" s="7">
        <v>8.1</v>
      </c>
      <c r="K366" s="6" t="str">
        <f>IF(I366=9001,VLOOKUP(J366,'ISO-reference'!$C$1:$D$67,2,FALSE),IF(I366=45001,VLOOKUP(J366,'ISO-reference'!$A$1:$B$40,2,FALSE),IF(I366=21001,VLOOKUP(J366,'ISO-reference'!$E$1:$F$75,2,FALSE),"No ISO Mapping")))</f>
        <v> Operational planning and control</v>
      </c>
      <c r="L366" s="7" t="s">
        <v>30</v>
      </c>
      <c r="M366" s="11"/>
      <c r="N366" s="12">
        <f t="shared" si="23"/>
        <v>43753</v>
      </c>
      <c r="O366" s="12">
        <v>43888.0</v>
      </c>
      <c r="P366" s="6" t="s">
        <v>731</v>
      </c>
      <c r="Q366" s="5" t="str">
        <f t="shared" si="2"/>
        <v>Closed</v>
      </c>
      <c r="R366" s="10">
        <f t="shared" si="3"/>
        <v>195</v>
      </c>
      <c r="S366" s="10">
        <f t="shared" si="4"/>
        <v>135</v>
      </c>
      <c r="T366" s="5"/>
      <c r="U366" s="5">
        <v>12517.0</v>
      </c>
    </row>
    <row r="367" ht="15.75" hidden="1" customHeight="1">
      <c r="A367" s="13">
        <v>366.0</v>
      </c>
      <c r="B367" s="14" t="s">
        <v>732</v>
      </c>
      <c r="C367" s="15" t="s">
        <v>22</v>
      </c>
      <c r="D367" s="16">
        <v>43693.0</v>
      </c>
      <c r="E367" s="16" t="s">
        <v>23</v>
      </c>
      <c r="F367" s="16" t="s">
        <v>154</v>
      </c>
      <c r="G367" s="15" t="s">
        <v>155</v>
      </c>
      <c r="H367" s="20" t="s">
        <v>105</v>
      </c>
      <c r="I367" s="17">
        <v>45001.0</v>
      </c>
      <c r="J367" s="15">
        <v>8.1</v>
      </c>
      <c r="K367" s="14" t="str">
        <f>IF(I367=9001,VLOOKUP(J367,'ISO-reference'!$C$1:$D$67,2,FALSE),IF(I367=45001,VLOOKUP(J367,'ISO-reference'!$A$1:$B$40,2,FALSE),IF(I367=21001,VLOOKUP(J367,'ISO-reference'!$E$1:$F$75,2,FALSE),"No ISO Mapping")))</f>
        <v> Operational planning and control</v>
      </c>
      <c r="L367" s="15" t="s">
        <v>30</v>
      </c>
      <c r="M367" s="18"/>
      <c r="N367" s="19">
        <f t="shared" si="23"/>
        <v>43753</v>
      </c>
      <c r="O367" s="19">
        <v>43888.0</v>
      </c>
      <c r="P367" s="14" t="s">
        <v>733</v>
      </c>
      <c r="Q367" s="13" t="str">
        <f t="shared" si="2"/>
        <v>Closed</v>
      </c>
      <c r="R367" s="17">
        <f t="shared" si="3"/>
        <v>195</v>
      </c>
      <c r="S367" s="17">
        <f t="shared" si="4"/>
        <v>135</v>
      </c>
      <c r="T367" s="13"/>
      <c r="U367" s="13">
        <v>12548.0</v>
      </c>
    </row>
    <row r="368" ht="15.75" customHeight="1">
      <c r="A368" s="5">
        <v>367.0</v>
      </c>
      <c r="B368" s="6" t="s">
        <v>734</v>
      </c>
      <c r="C368" s="7" t="s">
        <v>22</v>
      </c>
      <c r="D368" s="8">
        <v>43693.0</v>
      </c>
      <c r="E368" s="8" t="s">
        <v>23</v>
      </c>
      <c r="F368" s="8" t="s">
        <v>154</v>
      </c>
      <c r="G368" s="7" t="s">
        <v>155</v>
      </c>
      <c r="H368" s="9" t="s">
        <v>26</v>
      </c>
      <c r="I368" s="10">
        <v>45001.0</v>
      </c>
      <c r="J368" s="7">
        <v>8.1</v>
      </c>
      <c r="K368" s="6" t="str">
        <f>IF(I368=9001,VLOOKUP(J368,'ISO-reference'!$C$1:$D$67,2,FALSE),IF(I368=45001,VLOOKUP(J368,'ISO-reference'!$A$1:$B$40,2,FALSE),IF(I368=21001,VLOOKUP(J368,'ISO-reference'!$E$1:$F$75,2,FALSE),"No ISO Mapping")))</f>
        <v> Operational planning and control</v>
      </c>
      <c r="L368" s="7" t="s">
        <v>30</v>
      </c>
      <c r="M368" s="11"/>
      <c r="N368" s="12">
        <f t="shared" si="23"/>
        <v>43753</v>
      </c>
      <c r="O368" s="12">
        <v>43873.0</v>
      </c>
      <c r="P368" s="6" t="s">
        <v>735</v>
      </c>
      <c r="Q368" s="5" t="str">
        <f t="shared" si="2"/>
        <v>Closed</v>
      </c>
      <c r="R368" s="10">
        <f t="shared" si="3"/>
        <v>180</v>
      </c>
      <c r="S368" s="10">
        <f t="shared" si="4"/>
        <v>120</v>
      </c>
      <c r="T368" s="5"/>
      <c r="U368" s="5">
        <v>12549.0</v>
      </c>
    </row>
    <row r="369" ht="15.75" customHeight="1">
      <c r="A369" s="13">
        <v>368.0</v>
      </c>
      <c r="B369" s="14" t="s">
        <v>736</v>
      </c>
      <c r="C369" s="15" t="s">
        <v>22</v>
      </c>
      <c r="D369" s="16">
        <v>43693.0</v>
      </c>
      <c r="E369" s="16" t="s">
        <v>23</v>
      </c>
      <c r="F369" s="16" t="s">
        <v>154</v>
      </c>
      <c r="G369" s="15" t="s">
        <v>155</v>
      </c>
      <c r="H369" s="9" t="s">
        <v>26</v>
      </c>
      <c r="I369" s="17">
        <v>45001.0</v>
      </c>
      <c r="J369" s="15">
        <v>8.1</v>
      </c>
      <c r="K369" s="14" t="str">
        <f>IF(I369=9001,VLOOKUP(J369,'ISO-reference'!$C$1:$D$67,2,FALSE),IF(I369=45001,VLOOKUP(J369,'ISO-reference'!$A$1:$B$40,2,FALSE),IF(I369=21001,VLOOKUP(J369,'ISO-reference'!$E$1:$F$75,2,FALSE),"No ISO Mapping")))</f>
        <v> Operational planning and control</v>
      </c>
      <c r="L369" s="15" t="s">
        <v>30</v>
      </c>
      <c r="M369" s="18"/>
      <c r="N369" s="19">
        <f t="shared" si="23"/>
        <v>43753</v>
      </c>
      <c r="O369" s="19">
        <v>43899.0</v>
      </c>
      <c r="P369" s="14" t="s">
        <v>585</v>
      </c>
      <c r="Q369" s="13" t="str">
        <f t="shared" si="2"/>
        <v>Closed</v>
      </c>
      <c r="R369" s="17">
        <f t="shared" si="3"/>
        <v>206</v>
      </c>
      <c r="S369" s="17">
        <f t="shared" si="4"/>
        <v>146</v>
      </c>
      <c r="T369" s="13"/>
      <c r="U369" s="13">
        <v>12550.0</v>
      </c>
    </row>
    <row r="370" ht="15.75" customHeight="1">
      <c r="A370" s="5">
        <v>369.0</v>
      </c>
      <c r="B370" s="6" t="s">
        <v>737</v>
      </c>
      <c r="C370" s="7" t="s">
        <v>22</v>
      </c>
      <c r="D370" s="8">
        <v>43693.0</v>
      </c>
      <c r="E370" s="8" t="s">
        <v>23</v>
      </c>
      <c r="F370" s="8" t="s">
        <v>154</v>
      </c>
      <c r="G370" s="7" t="s">
        <v>155</v>
      </c>
      <c r="H370" s="9" t="s">
        <v>26</v>
      </c>
      <c r="I370" s="10">
        <v>45001.0</v>
      </c>
      <c r="J370" s="7">
        <v>8.1</v>
      </c>
      <c r="K370" s="6" t="str">
        <f>IF(I370=9001,VLOOKUP(J370,'ISO-reference'!$C$1:$D$67,2,FALSE),IF(I370=45001,VLOOKUP(J370,'ISO-reference'!$A$1:$B$40,2,FALSE),IF(I370=21001,VLOOKUP(J370,'ISO-reference'!$E$1:$F$75,2,FALSE),"No ISO Mapping")))</f>
        <v> Operational planning and control</v>
      </c>
      <c r="L370" s="7" t="s">
        <v>30</v>
      </c>
      <c r="M370" s="11"/>
      <c r="N370" s="12">
        <f t="shared" si="23"/>
        <v>43753</v>
      </c>
      <c r="O370" s="12">
        <v>43873.0</v>
      </c>
      <c r="P370" s="6" t="s">
        <v>738</v>
      </c>
      <c r="Q370" s="5" t="str">
        <f t="shared" si="2"/>
        <v>Closed</v>
      </c>
      <c r="R370" s="10">
        <f t="shared" si="3"/>
        <v>180</v>
      </c>
      <c r="S370" s="10">
        <f t="shared" si="4"/>
        <v>120</v>
      </c>
      <c r="T370" s="5"/>
      <c r="U370" s="5">
        <v>12553.0</v>
      </c>
    </row>
    <row r="371" ht="15.75" customHeight="1">
      <c r="A371" s="13">
        <v>370.0</v>
      </c>
      <c r="B371" s="14" t="s">
        <v>739</v>
      </c>
      <c r="C371" s="15" t="s">
        <v>22</v>
      </c>
      <c r="D371" s="16">
        <v>43693.0</v>
      </c>
      <c r="E371" s="16" t="s">
        <v>23</v>
      </c>
      <c r="F371" s="16" t="s">
        <v>154</v>
      </c>
      <c r="G371" s="15" t="s">
        <v>155</v>
      </c>
      <c r="H371" s="9" t="s">
        <v>26</v>
      </c>
      <c r="I371" s="17">
        <v>45001.0</v>
      </c>
      <c r="J371" s="15">
        <v>8.1</v>
      </c>
      <c r="K371" s="14" t="str">
        <f>IF(I371=9001,VLOOKUP(J371,'ISO-reference'!$C$1:$D$67,2,FALSE),IF(I371=45001,VLOOKUP(J371,'ISO-reference'!$A$1:$B$40,2,FALSE),IF(I371=21001,VLOOKUP(J371,'ISO-reference'!$E$1:$F$75,2,FALSE),"No ISO Mapping")))</f>
        <v> Operational planning and control</v>
      </c>
      <c r="L371" s="15" t="s">
        <v>30</v>
      </c>
      <c r="M371" s="18"/>
      <c r="N371" s="19">
        <f t="shared" si="23"/>
        <v>43753</v>
      </c>
      <c r="O371" s="19">
        <v>43873.0</v>
      </c>
      <c r="P371" s="14" t="s">
        <v>738</v>
      </c>
      <c r="Q371" s="13" t="str">
        <f t="shared" si="2"/>
        <v>Closed</v>
      </c>
      <c r="R371" s="17">
        <f t="shared" si="3"/>
        <v>180</v>
      </c>
      <c r="S371" s="17">
        <f t="shared" si="4"/>
        <v>120</v>
      </c>
      <c r="T371" s="13"/>
      <c r="U371" s="13">
        <v>12554.0</v>
      </c>
    </row>
    <row r="372" ht="15.75" hidden="1" customHeight="1">
      <c r="A372" s="5">
        <v>371.0</v>
      </c>
      <c r="B372" s="6" t="s">
        <v>740</v>
      </c>
      <c r="C372" s="7" t="s">
        <v>22</v>
      </c>
      <c r="D372" s="8">
        <v>43693.0</v>
      </c>
      <c r="E372" s="8" t="s">
        <v>23</v>
      </c>
      <c r="F372" s="8" t="s">
        <v>154</v>
      </c>
      <c r="G372" s="7" t="s">
        <v>155</v>
      </c>
      <c r="H372" s="20" t="s">
        <v>105</v>
      </c>
      <c r="I372" s="10">
        <v>45001.0</v>
      </c>
      <c r="J372" s="7">
        <v>8.1</v>
      </c>
      <c r="K372" s="6" t="str">
        <f>IF(I372=9001,VLOOKUP(J372,'ISO-reference'!$C$1:$D$67,2,FALSE),IF(I372=45001,VLOOKUP(J372,'ISO-reference'!$A$1:$B$40,2,FALSE),IF(I372=21001,VLOOKUP(J372,'ISO-reference'!$E$1:$F$75,2,FALSE),"No ISO Mapping")))</f>
        <v> Operational planning and control</v>
      </c>
      <c r="L372" s="7" t="s">
        <v>30</v>
      </c>
      <c r="M372" s="11"/>
      <c r="N372" s="12">
        <f t="shared" si="23"/>
        <v>43753</v>
      </c>
      <c r="O372" s="12">
        <v>43817.0</v>
      </c>
      <c r="P372" s="6" t="s">
        <v>741</v>
      </c>
      <c r="Q372" s="5" t="str">
        <f t="shared" si="2"/>
        <v>Closed</v>
      </c>
      <c r="R372" s="10">
        <f t="shared" si="3"/>
        <v>124</v>
      </c>
      <c r="S372" s="10">
        <f t="shared" si="4"/>
        <v>64</v>
      </c>
      <c r="T372" s="5"/>
      <c r="U372" s="5">
        <v>12555.0</v>
      </c>
    </row>
    <row r="373" ht="15.75" hidden="1" customHeight="1">
      <c r="A373" s="13">
        <v>372.0</v>
      </c>
      <c r="B373" s="14" t="s">
        <v>742</v>
      </c>
      <c r="C373" s="15" t="s">
        <v>22</v>
      </c>
      <c r="D373" s="16">
        <v>43693.0</v>
      </c>
      <c r="E373" s="16" t="s">
        <v>23</v>
      </c>
      <c r="F373" s="16" t="s">
        <v>154</v>
      </c>
      <c r="G373" s="15" t="s">
        <v>155</v>
      </c>
      <c r="H373" s="20" t="s">
        <v>105</v>
      </c>
      <c r="I373" s="17">
        <v>45001.0</v>
      </c>
      <c r="J373" s="15">
        <v>8.1</v>
      </c>
      <c r="K373" s="14" t="str">
        <f>IF(I373=9001,VLOOKUP(J373,'ISO-reference'!$C$1:$D$67,2,FALSE),IF(I373=45001,VLOOKUP(J373,'ISO-reference'!$A$1:$B$40,2,FALSE),IF(I373=21001,VLOOKUP(J373,'ISO-reference'!$E$1:$F$75,2,FALSE),"No ISO Mapping")))</f>
        <v> Operational planning and control</v>
      </c>
      <c r="L373" s="15" t="s">
        <v>30</v>
      </c>
      <c r="M373" s="18"/>
      <c r="N373" s="19">
        <f t="shared" si="23"/>
        <v>43753</v>
      </c>
      <c r="O373" s="19">
        <v>43874.0</v>
      </c>
      <c r="P373" s="14" t="s">
        <v>743</v>
      </c>
      <c r="Q373" s="13" t="str">
        <f t="shared" si="2"/>
        <v>Closed</v>
      </c>
      <c r="R373" s="17">
        <f t="shared" si="3"/>
        <v>181</v>
      </c>
      <c r="S373" s="17">
        <f t="shared" si="4"/>
        <v>121</v>
      </c>
      <c r="T373" s="13"/>
      <c r="U373" s="13">
        <v>12556.0</v>
      </c>
    </row>
    <row r="374" ht="15.75" customHeight="1">
      <c r="A374" s="5">
        <v>373.0</v>
      </c>
      <c r="B374" s="6" t="s">
        <v>744</v>
      </c>
      <c r="C374" s="7" t="s">
        <v>22</v>
      </c>
      <c r="D374" s="8">
        <v>43693.0</v>
      </c>
      <c r="E374" s="8" t="s">
        <v>23</v>
      </c>
      <c r="F374" s="8" t="s">
        <v>154</v>
      </c>
      <c r="G374" s="7" t="s">
        <v>155</v>
      </c>
      <c r="H374" s="9" t="s">
        <v>26</v>
      </c>
      <c r="I374" s="10">
        <v>45001.0</v>
      </c>
      <c r="J374" s="7">
        <v>8.1</v>
      </c>
      <c r="K374" s="6" t="str">
        <f>IF(I374=9001,VLOOKUP(J374,'ISO-reference'!$C$1:$D$67,2,FALSE),IF(I374=45001,VLOOKUP(J374,'ISO-reference'!$A$1:$B$40,2,FALSE),IF(I374=21001,VLOOKUP(J374,'ISO-reference'!$E$1:$F$75,2,FALSE),"No ISO Mapping")))</f>
        <v> Operational planning and control</v>
      </c>
      <c r="L374" s="7" t="s">
        <v>30</v>
      </c>
      <c r="M374" s="11"/>
      <c r="N374" s="12">
        <f t="shared" si="23"/>
        <v>43753</v>
      </c>
      <c r="O374" s="12">
        <v>43874.0</v>
      </c>
      <c r="P374" s="6" t="s">
        <v>743</v>
      </c>
      <c r="Q374" s="5" t="str">
        <f t="shared" si="2"/>
        <v>Closed</v>
      </c>
      <c r="R374" s="10">
        <f t="shared" si="3"/>
        <v>181</v>
      </c>
      <c r="S374" s="10">
        <f t="shared" si="4"/>
        <v>121</v>
      </c>
      <c r="T374" s="5"/>
      <c r="U374" s="5">
        <v>12557.0</v>
      </c>
    </row>
    <row r="375" ht="15.75" customHeight="1">
      <c r="A375" s="13">
        <v>374.0</v>
      </c>
      <c r="B375" s="14" t="s">
        <v>745</v>
      </c>
      <c r="C375" s="15" t="s">
        <v>22</v>
      </c>
      <c r="D375" s="16">
        <v>43693.0</v>
      </c>
      <c r="E375" s="16" t="s">
        <v>23</v>
      </c>
      <c r="F375" s="16" t="s">
        <v>154</v>
      </c>
      <c r="G375" s="15" t="s">
        <v>155</v>
      </c>
      <c r="H375" s="9" t="s">
        <v>26</v>
      </c>
      <c r="I375" s="17">
        <v>45001.0</v>
      </c>
      <c r="J375" s="15">
        <v>8.2</v>
      </c>
      <c r="K375" s="14" t="str">
        <f>IF(I375=9001,VLOOKUP(J375,'ISO-reference'!$C$1:$D$67,2,FALSE),IF(I375=45001,VLOOKUP(J375,'ISO-reference'!$A$1:$B$40,2,FALSE),IF(I375=21001,VLOOKUP(J375,'ISO-reference'!$E$1:$F$75,2,FALSE),"No ISO Mapping")))</f>
        <v> Emergency preparedness and response</v>
      </c>
      <c r="L375" s="15" t="s">
        <v>30</v>
      </c>
      <c r="M375" s="18"/>
      <c r="N375" s="19">
        <f t="shared" si="23"/>
        <v>43753</v>
      </c>
      <c r="O375" s="19">
        <v>43886.0</v>
      </c>
      <c r="P375" s="14" t="s">
        <v>706</v>
      </c>
      <c r="Q375" s="13" t="str">
        <f t="shared" si="2"/>
        <v>Closed</v>
      </c>
      <c r="R375" s="17">
        <f t="shared" si="3"/>
        <v>193</v>
      </c>
      <c r="S375" s="17">
        <f t="shared" si="4"/>
        <v>133</v>
      </c>
      <c r="T375" s="13"/>
      <c r="U375" s="13">
        <v>12564.0</v>
      </c>
    </row>
    <row r="376" ht="15.75" customHeight="1">
      <c r="A376" s="5">
        <v>375.0</v>
      </c>
      <c r="B376" s="6" t="s">
        <v>746</v>
      </c>
      <c r="C376" s="7" t="s">
        <v>22</v>
      </c>
      <c r="D376" s="8">
        <v>43693.0</v>
      </c>
      <c r="E376" s="8" t="s">
        <v>23</v>
      </c>
      <c r="F376" s="8" t="s">
        <v>154</v>
      </c>
      <c r="G376" s="7" t="s">
        <v>155</v>
      </c>
      <c r="H376" s="9" t="s">
        <v>26</v>
      </c>
      <c r="I376" s="10">
        <v>45001.0</v>
      </c>
      <c r="J376" s="7">
        <v>8.2</v>
      </c>
      <c r="K376" s="6" t="str">
        <f>IF(I376=9001,VLOOKUP(J376,'ISO-reference'!$C$1:$D$67,2,FALSE),IF(I376=45001,VLOOKUP(J376,'ISO-reference'!$A$1:$B$40,2,FALSE),IF(I376=21001,VLOOKUP(J376,'ISO-reference'!$E$1:$F$75,2,FALSE),"No ISO Mapping")))</f>
        <v> Emergency preparedness and response</v>
      </c>
      <c r="L376" s="7" t="s">
        <v>30</v>
      </c>
      <c r="M376" s="11"/>
      <c r="N376" s="12">
        <f t="shared" si="23"/>
        <v>43753</v>
      </c>
      <c r="O376" s="12">
        <v>43887.0</v>
      </c>
      <c r="P376" s="6" t="s">
        <v>706</v>
      </c>
      <c r="Q376" s="5" t="str">
        <f t="shared" si="2"/>
        <v>Closed</v>
      </c>
      <c r="R376" s="10">
        <f t="shared" si="3"/>
        <v>194</v>
      </c>
      <c r="S376" s="10">
        <f t="shared" si="4"/>
        <v>134</v>
      </c>
      <c r="T376" s="5"/>
      <c r="U376" s="5">
        <v>12565.0</v>
      </c>
    </row>
    <row r="377" ht="15.75" customHeight="1">
      <c r="A377" s="13">
        <v>376.0</v>
      </c>
      <c r="B377" s="14" t="s">
        <v>747</v>
      </c>
      <c r="C377" s="15" t="s">
        <v>22</v>
      </c>
      <c r="D377" s="16">
        <v>43693.0</v>
      </c>
      <c r="E377" s="16" t="s">
        <v>23</v>
      </c>
      <c r="F377" s="16" t="s">
        <v>154</v>
      </c>
      <c r="G377" s="15" t="s">
        <v>155</v>
      </c>
      <c r="H377" s="9" t="s">
        <v>26</v>
      </c>
      <c r="I377" s="17">
        <v>45001.0</v>
      </c>
      <c r="J377" s="15">
        <v>8.1</v>
      </c>
      <c r="K377" s="14" t="str">
        <f>IF(I377=9001,VLOOKUP(J377,'ISO-reference'!$C$1:$D$67,2,FALSE),IF(I377=45001,VLOOKUP(J377,'ISO-reference'!$A$1:$B$40,2,FALSE),IF(I377=21001,VLOOKUP(J377,'ISO-reference'!$E$1:$F$75,2,FALSE),"No ISO Mapping")))</f>
        <v> Operational planning and control</v>
      </c>
      <c r="L377" s="15" t="s">
        <v>30</v>
      </c>
      <c r="M377" s="18"/>
      <c r="N377" s="19">
        <f t="shared" si="23"/>
        <v>43753</v>
      </c>
      <c r="O377" s="19">
        <v>43817.0</v>
      </c>
      <c r="P377" s="14" t="s">
        <v>748</v>
      </c>
      <c r="Q377" s="13" t="str">
        <f t="shared" si="2"/>
        <v>Closed</v>
      </c>
      <c r="R377" s="17">
        <f t="shared" si="3"/>
        <v>124</v>
      </c>
      <c r="S377" s="17">
        <f t="shared" si="4"/>
        <v>64</v>
      </c>
      <c r="T377" s="13"/>
      <c r="U377" s="13">
        <v>12567.0</v>
      </c>
    </row>
    <row r="378" ht="15.75" hidden="1" customHeight="1">
      <c r="A378" s="5">
        <v>377.0</v>
      </c>
      <c r="B378" s="6" t="s">
        <v>749</v>
      </c>
      <c r="C378" s="7" t="s">
        <v>22</v>
      </c>
      <c r="D378" s="8">
        <v>43693.0</v>
      </c>
      <c r="E378" s="8" t="s">
        <v>23</v>
      </c>
      <c r="F378" s="8" t="s">
        <v>154</v>
      </c>
      <c r="G378" s="7" t="s">
        <v>155</v>
      </c>
      <c r="H378" s="20" t="s">
        <v>105</v>
      </c>
      <c r="I378" s="10">
        <v>45001.0</v>
      </c>
      <c r="J378" s="7">
        <v>8.1</v>
      </c>
      <c r="K378" s="6" t="str">
        <f>IF(I378=9001,VLOOKUP(J378,'ISO-reference'!$C$1:$D$67,2,FALSE),IF(I378=45001,VLOOKUP(J378,'ISO-reference'!$A$1:$B$40,2,FALSE),IF(I378=21001,VLOOKUP(J378,'ISO-reference'!$E$1:$F$75,2,FALSE),"No ISO Mapping")))</f>
        <v> Operational planning and control</v>
      </c>
      <c r="L378" s="7" t="s">
        <v>30</v>
      </c>
      <c r="M378" s="11"/>
      <c r="N378" s="12">
        <f t="shared" si="23"/>
        <v>43753</v>
      </c>
      <c r="O378" s="12">
        <v>43817.0</v>
      </c>
      <c r="P378" s="6" t="s">
        <v>750</v>
      </c>
      <c r="Q378" s="5" t="str">
        <f t="shared" si="2"/>
        <v>Closed</v>
      </c>
      <c r="R378" s="10">
        <f t="shared" si="3"/>
        <v>124</v>
      </c>
      <c r="S378" s="10">
        <f t="shared" si="4"/>
        <v>64</v>
      </c>
      <c r="T378" s="5"/>
      <c r="U378" s="5">
        <v>12568.0</v>
      </c>
    </row>
    <row r="379" ht="15.75" customHeight="1">
      <c r="A379" s="13">
        <v>378.0</v>
      </c>
      <c r="B379" s="14" t="s">
        <v>751</v>
      </c>
      <c r="C379" s="15" t="s">
        <v>22</v>
      </c>
      <c r="D379" s="16">
        <v>43693.0</v>
      </c>
      <c r="E379" s="16" t="s">
        <v>23</v>
      </c>
      <c r="F379" s="16" t="s">
        <v>154</v>
      </c>
      <c r="G379" s="15" t="s">
        <v>155</v>
      </c>
      <c r="H379" s="9" t="s">
        <v>26</v>
      </c>
      <c r="I379" s="17">
        <v>45001.0</v>
      </c>
      <c r="J379" s="15">
        <v>8.1</v>
      </c>
      <c r="K379" s="14" t="str">
        <f>IF(I379=9001,VLOOKUP(J379,'ISO-reference'!$C$1:$D$67,2,FALSE),IF(I379=45001,VLOOKUP(J379,'ISO-reference'!$A$1:$B$40,2,FALSE),IF(I379=21001,VLOOKUP(J379,'ISO-reference'!$E$1:$F$75,2,FALSE),"No ISO Mapping")))</f>
        <v> Operational planning and control</v>
      </c>
      <c r="L379" s="15" t="s">
        <v>30</v>
      </c>
      <c r="M379" s="18"/>
      <c r="N379" s="19">
        <f t="shared" si="23"/>
        <v>43753</v>
      </c>
      <c r="O379" s="19">
        <v>43874.0</v>
      </c>
      <c r="P379" s="14" t="s">
        <v>743</v>
      </c>
      <c r="Q379" s="13" t="str">
        <f t="shared" si="2"/>
        <v>Closed</v>
      </c>
      <c r="R379" s="17">
        <f t="shared" si="3"/>
        <v>181</v>
      </c>
      <c r="S379" s="17">
        <f t="shared" si="4"/>
        <v>121</v>
      </c>
      <c r="T379" s="13"/>
      <c r="U379" s="13">
        <v>12569.0</v>
      </c>
    </row>
    <row r="380" ht="15.75" hidden="1" customHeight="1">
      <c r="A380" s="5">
        <v>379.0</v>
      </c>
      <c r="B380" s="6" t="s">
        <v>752</v>
      </c>
      <c r="C380" s="7" t="s">
        <v>22</v>
      </c>
      <c r="D380" s="8">
        <v>43693.0</v>
      </c>
      <c r="E380" s="8" t="s">
        <v>23</v>
      </c>
      <c r="F380" s="8" t="s">
        <v>154</v>
      </c>
      <c r="G380" s="7" t="s">
        <v>155</v>
      </c>
      <c r="H380" s="20" t="s">
        <v>105</v>
      </c>
      <c r="I380" s="10">
        <v>45001.0</v>
      </c>
      <c r="J380" s="7">
        <v>8.1</v>
      </c>
      <c r="K380" s="6" t="str">
        <f>IF(I380=9001,VLOOKUP(J380,'ISO-reference'!$C$1:$D$67,2,FALSE),IF(I380=45001,VLOOKUP(J380,'ISO-reference'!$A$1:$B$40,2,FALSE),IF(I380=21001,VLOOKUP(J380,'ISO-reference'!$E$1:$F$75,2,FALSE),"No ISO Mapping")))</f>
        <v> Operational planning and control</v>
      </c>
      <c r="L380" s="7" t="s">
        <v>30</v>
      </c>
      <c r="M380" s="11"/>
      <c r="N380" s="12">
        <f t="shared" si="23"/>
        <v>43753</v>
      </c>
      <c r="O380" s="12">
        <v>43881.0</v>
      </c>
      <c r="P380" s="6" t="s">
        <v>722</v>
      </c>
      <c r="Q380" s="5" t="str">
        <f t="shared" si="2"/>
        <v>Closed</v>
      </c>
      <c r="R380" s="10">
        <f t="shared" si="3"/>
        <v>188</v>
      </c>
      <c r="S380" s="10">
        <f t="shared" si="4"/>
        <v>128</v>
      </c>
      <c r="T380" s="5"/>
      <c r="U380" s="5">
        <v>12570.0</v>
      </c>
    </row>
    <row r="381" ht="15.75" customHeight="1">
      <c r="A381" s="13">
        <v>380.0</v>
      </c>
      <c r="B381" s="14" t="s">
        <v>753</v>
      </c>
      <c r="C381" s="15" t="s">
        <v>22</v>
      </c>
      <c r="D381" s="16">
        <v>43693.0</v>
      </c>
      <c r="E381" s="16" t="s">
        <v>23</v>
      </c>
      <c r="F381" s="16" t="s">
        <v>154</v>
      </c>
      <c r="G381" s="15" t="s">
        <v>155</v>
      </c>
      <c r="H381" s="9" t="s">
        <v>26</v>
      </c>
      <c r="I381" s="17">
        <v>45001.0</v>
      </c>
      <c r="J381" s="15">
        <v>8.1</v>
      </c>
      <c r="K381" s="14" t="str">
        <f>IF(I381=9001,VLOOKUP(J381,'ISO-reference'!$C$1:$D$67,2,FALSE),IF(I381=45001,VLOOKUP(J381,'ISO-reference'!$A$1:$B$40,2,FALSE),IF(I381=21001,VLOOKUP(J381,'ISO-reference'!$E$1:$F$75,2,FALSE),"No ISO Mapping")))</f>
        <v> Operational planning and control</v>
      </c>
      <c r="L381" s="15" t="s">
        <v>30</v>
      </c>
      <c r="M381" s="18"/>
      <c r="N381" s="19">
        <f t="shared" si="23"/>
        <v>43753</v>
      </c>
      <c r="O381" s="19">
        <v>43896.0</v>
      </c>
      <c r="P381" s="14" t="s">
        <v>754</v>
      </c>
      <c r="Q381" s="13" t="str">
        <f t="shared" si="2"/>
        <v>Closed</v>
      </c>
      <c r="R381" s="17">
        <f t="shared" si="3"/>
        <v>203</v>
      </c>
      <c r="S381" s="17">
        <f t="shared" si="4"/>
        <v>143</v>
      </c>
      <c r="T381" s="13"/>
      <c r="U381" s="13">
        <v>12571.0</v>
      </c>
    </row>
    <row r="382" ht="15.75" hidden="1" customHeight="1">
      <c r="A382" s="5">
        <v>381.0</v>
      </c>
      <c r="B382" s="6" t="s">
        <v>755</v>
      </c>
      <c r="C382" s="7" t="s">
        <v>22</v>
      </c>
      <c r="D382" s="8">
        <v>43693.0</v>
      </c>
      <c r="E382" s="8" t="s">
        <v>23</v>
      </c>
      <c r="F382" s="8" t="s">
        <v>154</v>
      </c>
      <c r="G382" s="7" t="s">
        <v>155</v>
      </c>
      <c r="H382" s="20" t="s">
        <v>105</v>
      </c>
      <c r="I382" s="10">
        <v>9001.0</v>
      </c>
      <c r="J382" s="7">
        <v>8.1</v>
      </c>
      <c r="K382" s="6" t="str">
        <f>IF(I382=9001,VLOOKUP(J382,'ISO-reference'!$C$1:$D$67,2,FALSE),IF(I382=45001,VLOOKUP(J382,'ISO-reference'!$A$1:$B$40,2,FALSE),IF(I382=21001,VLOOKUP(J382,'ISO-reference'!$E$1:$F$75,2,FALSE),"No ISO Mapping")))</f>
        <v> Operational planning and control</v>
      </c>
      <c r="L382" s="7" t="s">
        <v>30</v>
      </c>
      <c r="M382" s="11"/>
      <c r="N382" s="12">
        <v>43982.0</v>
      </c>
      <c r="O382" s="12">
        <v>43977.0</v>
      </c>
      <c r="P382" s="6" t="s">
        <v>756</v>
      </c>
      <c r="Q382" s="5" t="str">
        <f t="shared" si="2"/>
        <v>Closed</v>
      </c>
      <c r="R382" s="10">
        <f t="shared" si="3"/>
        <v>284</v>
      </c>
      <c r="S382" s="10">
        <f t="shared" si="4"/>
        <v>-5</v>
      </c>
      <c r="T382" s="5"/>
      <c r="U382" s="5">
        <v>12572.0</v>
      </c>
    </row>
    <row r="383" ht="15.75" customHeight="1">
      <c r="A383" s="13">
        <v>382.0</v>
      </c>
      <c r="B383" s="14" t="s">
        <v>757</v>
      </c>
      <c r="C383" s="15" t="s">
        <v>22</v>
      </c>
      <c r="D383" s="16">
        <v>43693.0</v>
      </c>
      <c r="E383" s="16" t="s">
        <v>23</v>
      </c>
      <c r="F383" s="16" t="s">
        <v>154</v>
      </c>
      <c r="G383" s="15" t="s">
        <v>155</v>
      </c>
      <c r="H383" s="9" t="s">
        <v>26</v>
      </c>
      <c r="I383" s="17">
        <v>9001.0</v>
      </c>
      <c r="J383" s="15">
        <v>8.1</v>
      </c>
      <c r="K383" s="14" t="str">
        <f>IF(I383=9001,VLOOKUP(J383,'ISO-reference'!$C$1:$D$67,2,FALSE),IF(I383=45001,VLOOKUP(J383,'ISO-reference'!$A$1:$B$40,2,FALSE),IF(I383=21001,VLOOKUP(J383,'ISO-reference'!$E$1:$F$75,2,FALSE),"No ISO Mapping")))</f>
        <v> Operational planning and control</v>
      </c>
      <c r="L383" s="15" t="s">
        <v>30</v>
      </c>
      <c r="M383" s="18"/>
      <c r="N383" s="19">
        <v>43982.0</v>
      </c>
      <c r="O383" s="19">
        <v>43977.0</v>
      </c>
      <c r="P383" s="14" t="s">
        <v>758</v>
      </c>
      <c r="Q383" s="13" t="str">
        <f t="shared" si="2"/>
        <v>Closed</v>
      </c>
      <c r="R383" s="17">
        <f t="shared" si="3"/>
        <v>284</v>
      </c>
      <c r="S383" s="17">
        <f t="shared" si="4"/>
        <v>-5</v>
      </c>
      <c r="T383" s="13"/>
      <c r="U383" s="13">
        <v>12573.0</v>
      </c>
    </row>
    <row r="384" ht="15.75" customHeight="1">
      <c r="A384" s="5">
        <v>383.0</v>
      </c>
      <c r="B384" s="6" t="s">
        <v>759</v>
      </c>
      <c r="C384" s="7" t="s">
        <v>22</v>
      </c>
      <c r="D384" s="8">
        <v>43693.0</v>
      </c>
      <c r="E384" s="8" t="s">
        <v>23</v>
      </c>
      <c r="F384" s="8" t="s">
        <v>154</v>
      </c>
      <c r="G384" s="7" t="s">
        <v>155</v>
      </c>
      <c r="H384" s="9" t="s">
        <v>26</v>
      </c>
      <c r="I384" s="10">
        <v>9001.0</v>
      </c>
      <c r="J384" s="7">
        <v>8.1</v>
      </c>
      <c r="K384" s="6" t="str">
        <f>IF(I384=9001,VLOOKUP(J384,'ISO-reference'!$C$1:$D$67,2,FALSE),IF(I384=45001,VLOOKUP(J384,'ISO-reference'!$A$1:$B$40,2,FALSE),IF(I384=21001,VLOOKUP(J384,'ISO-reference'!$E$1:$F$75,2,FALSE),"No ISO Mapping")))</f>
        <v> Operational planning and control</v>
      </c>
      <c r="L384" s="7" t="s">
        <v>30</v>
      </c>
      <c r="M384" s="11"/>
      <c r="N384" s="12">
        <v>43982.0</v>
      </c>
      <c r="O384" s="12">
        <v>43977.0</v>
      </c>
      <c r="P384" s="6" t="s">
        <v>760</v>
      </c>
      <c r="Q384" s="5" t="str">
        <f t="shared" si="2"/>
        <v>Closed</v>
      </c>
      <c r="R384" s="10">
        <f t="shared" si="3"/>
        <v>284</v>
      </c>
      <c r="S384" s="10">
        <f t="shared" si="4"/>
        <v>-5</v>
      </c>
      <c r="T384" s="5"/>
      <c r="U384" s="5">
        <v>12574.0</v>
      </c>
    </row>
    <row r="385" ht="15.75" customHeight="1">
      <c r="A385" s="13">
        <v>384.0</v>
      </c>
      <c r="B385" s="14" t="s">
        <v>761</v>
      </c>
      <c r="C385" s="15" t="s">
        <v>22</v>
      </c>
      <c r="D385" s="16">
        <v>43693.0</v>
      </c>
      <c r="E385" s="16" t="s">
        <v>23</v>
      </c>
      <c r="F385" s="16" t="s">
        <v>154</v>
      </c>
      <c r="G385" s="15" t="s">
        <v>155</v>
      </c>
      <c r="H385" s="9" t="s">
        <v>26</v>
      </c>
      <c r="I385" s="17">
        <v>45001.0</v>
      </c>
      <c r="J385" s="15">
        <v>7.5</v>
      </c>
      <c r="K385" s="14" t="str">
        <f>IF(I385=9001,VLOOKUP(J385,'ISO-reference'!$C$1:$D$67,2,FALSE),IF(I385=45001,VLOOKUP(J385,'ISO-reference'!$A$1:$B$40,2,FALSE),IF(I385=21001,VLOOKUP(J385,'ISO-reference'!$E$1:$F$75,2,FALSE),"No ISO Mapping")))</f>
        <v> Documented information</v>
      </c>
      <c r="L385" s="15" t="s">
        <v>30</v>
      </c>
      <c r="M385" s="18"/>
      <c r="N385" s="19">
        <f t="shared" ref="N385:N473" si="24">D385+60</f>
        <v>43753</v>
      </c>
      <c r="O385" s="19">
        <v>43885.0</v>
      </c>
      <c r="P385" s="14" t="s">
        <v>762</v>
      </c>
      <c r="Q385" s="13" t="str">
        <f t="shared" si="2"/>
        <v>Closed</v>
      </c>
      <c r="R385" s="17">
        <f t="shared" si="3"/>
        <v>192</v>
      </c>
      <c r="S385" s="17">
        <f t="shared" si="4"/>
        <v>132</v>
      </c>
      <c r="T385" s="13"/>
      <c r="U385" s="13">
        <v>12575.0</v>
      </c>
    </row>
    <row r="386" ht="15.75" customHeight="1">
      <c r="A386" s="5">
        <v>385.0</v>
      </c>
      <c r="B386" s="6" t="s">
        <v>763</v>
      </c>
      <c r="C386" s="7" t="s">
        <v>22</v>
      </c>
      <c r="D386" s="8">
        <v>43693.0</v>
      </c>
      <c r="E386" s="8" t="s">
        <v>23</v>
      </c>
      <c r="F386" s="8" t="s">
        <v>154</v>
      </c>
      <c r="G386" s="7" t="s">
        <v>155</v>
      </c>
      <c r="H386" s="9" t="s">
        <v>26</v>
      </c>
      <c r="I386" s="10">
        <v>45001.0</v>
      </c>
      <c r="J386" s="7">
        <v>8.1</v>
      </c>
      <c r="K386" s="6" t="str">
        <f>IF(I386=9001,VLOOKUP(J386,'ISO-reference'!$C$1:$D$67,2,FALSE),IF(I386=45001,VLOOKUP(J386,'ISO-reference'!$A$1:$B$40,2,FALSE),IF(I386=21001,VLOOKUP(J386,'ISO-reference'!$E$1:$F$75,2,FALSE),"No ISO Mapping")))</f>
        <v> Operational planning and control</v>
      </c>
      <c r="L386" s="7" t="s">
        <v>30</v>
      </c>
      <c r="M386" s="11"/>
      <c r="N386" s="12">
        <f t="shared" si="24"/>
        <v>43753</v>
      </c>
      <c r="O386" s="12">
        <v>43851.0</v>
      </c>
      <c r="P386" s="6" t="s">
        <v>764</v>
      </c>
      <c r="Q386" s="5" t="str">
        <f t="shared" si="2"/>
        <v>Closed</v>
      </c>
      <c r="R386" s="10">
        <f t="shared" si="3"/>
        <v>158</v>
      </c>
      <c r="S386" s="10">
        <f t="shared" si="4"/>
        <v>98</v>
      </c>
      <c r="T386" s="5"/>
      <c r="U386" s="5">
        <v>12576.0</v>
      </c>
    </row>
    <row r="387" ht="15.75" hidden="1" customHeight="1">
      <c r="A387" s="13">
        <v>386.0</v>
      </c>
      <c r="B387" s="27" t="s">
        <v>765</v>
      </c>
      <c r="C387" s="15" t="s">
        <v>22</v>
      </c>
      <c r="D387" s="16">
        <v>43775.0</v>
      </c>
      <c r="E387" s="16" t="s">
        <v>23</v>
      </c>
      <c r="F387" s="16" t="s">
        <v>766</v>
      </c>
      <c r="G387" s="15" t="s">
        <v>767</v>
      </c>
      <c r="H387" s="20" t="s">
        <v>105</v>
      </c>
      <c r="I387" s="17">
        <v>9001.0</v>
      </c>
      <c r="J387" s="15" t="s">
        <v>216</v>
      </c>
      <c r="K387" s="14" t="str">
        <f>IF(I387=9001,VLOOKUP(J387,'ISO-reference'!$C$1:$D$67,2,FALSE),IF(I387=45001,VLOOKUP(J387,'ISO-reference'!$A$1:$B$40,2,FALSE),IF(I387=21001,VLOOKUP(J387,'ISO-reference'!$E$1:$F$75,2,FALSE),"No ISO Mapping")))</f>
        <v> Determining requirements for products &amp; services</v>
      </c>
      <c r="L387" s="15" t="s">
        <v>512</v>
      </c>
      <c r="M387" s="18"/>
      <c r="N387" s="19">
        <f t="shared" si="24"/>
        <v>43835</v>
      </c>
      <c r="O387" s="19">
        <v>43888.0</v>
      </c>
      <c r="P387" s="14" t="s">
        <v>768</v>
      </c>
      <c r="Q387" s="13" t="str">
        <f t="shared" si="2"/>
        <v>Closed</v>
      </c>
      <c r="R387" s="17">
        <f t="shared" si="3"/>
        <v>113</v>
      </c>
      <c r="S387" s="17">
        <f t="shared" si="4"/>
        <v>53</v>
      </c>
      <c r="T387" s="13"/>
      <c r="U387" s="13">
        <v>15456.0</v>
      </c>
    </row>
    <row r="388" ht="15.75" hidden="1" customHeight="1">
      <c r="A388" s="5">
        <v>387.0</v>
      </c>
      <c r="B388" s="28" t="s">
        <v>769</v>
      </c>
      <c r="C388" s="7" t="s">
        <v>22</v>
      </c>
      <c r="D388" s="8">
        <v>43775.0</v>
      </c>
      <c r="E388" s="8" t="s">
        <v>23</v>
      </c>
      <c r="F388" s="8" t="s">
        <v>766</v>
      </c>
      <c r="G388" s="7" t="s">
        <v>767</v>
      </c>
      <c r="H388" s="20" t="s">
        <v>105</v>
      </c>
      <c r="I388" s="10">
        <v>9001.0</v>
      </c>
      <c r="J388" s="7">
        <v>9.3</v>
      </c>
      <c r="K388" s="6" t="str">
        <f>IF(I388=9001,VLOOKUP(J388,'ISO-reference'!$C$1:$D$67,2,FALSE),IF(I388=45001,VLOOKUP(J388,'ISO-reference'!$A$1:$B$40,2,FALSE),IF(I388=21001,VLOOKUP(J388,'ISO-reference'!$E$1:$F$75,2,FALSE),"No ISO Mapping")))</f>
        <v> Management review</v>
      </c>
      <c r="L388" s="7" t="s">
        <v>111</v>
      </c>
      <c r="M388" s="11"/>
      <c r="N388" s="12">
        <f t="shared" si="24"/>
        <v>43835</v>
      </c>
      <c r="O388" s="12">
        <v>43888.0</v>
      </c>
      <c r="P388" s="6" t="s">
        <v>770</v>
      </c>
      <c r="Q388" s="5" t="str">
        <f t="shared" si="2"/>
        <v>Closed</v>
      </c>
      <c r="R388" s="10">
        <f t="shared" si="3"/>
        <v>113</v>
      </c>
      <c r="S388" s="10">
        <f t="shared" si="4"/>
        <v>53</v>
      </c>
      <c r="T388" s="5"/>
      <c r="U388" s="5">
        <v>15458.0</v>
      </c>
    </row>
    <row r="389" ht="15.75" hidden="1" customHeight="1">
      <c r="A389" s="13">
        <v>388.0</v>
      </c>
      <c r="B389" s="27" t="s">
        <v>771</v>
      </c>
      <c r="C389" s="15" t="s">
        <v>22</v>
      </c>
      <c r="D389" s="16">
        <v>43775.0</v>
      </c>
      <c r="E389" s="16" t="s">
        <v>23</v>
      </c>
      <c r="F389" s="16" t="s">
        <v>766</v>
      </c>
      <c r="G389" s="15" t="s">
        <v>767</v>
      </c>
      <c r="H389" s="20" t="s">
        <v>105</v>
      </c>
      <c r="I389" s="17">
        <v>9001.0</v>
      </c>
      <c r="J389" s="15">
        <v>10.1</v>
      </c>
      <c r="K389" s="14" t="str">
        <f>IF(I389=9001,VLOOKUP(J389,'ISO-reference'!$C$1:$D$67,2,FALSE),IF(I389=45001,VLOOKUP(J389,'ISO-reference'!$A$1:$B$40,2,FALSE),IF(I389=21001,VLOOKUP(J389,'ISO-reference'!$E$1:$F$75,2,FALSE),"No ISO Mapping")))</f>
        <v> General (Improvement)</v>
      </c>
      <c r="L389" s="15" t="s">
        <v>217</v>
      </c>
      <c r="M389" s="18"/>
      <c r="N389" s="19">
        <f t="shared" si="24"/>
        <v>43835</v>
      </c>
      <c r="O389" s="19">
        <v>43840.0</v>
      </c>
      <c r="P389" s="14" t="s">
        <v>772</v>
      </c>
      <c r="Q389" s="13" t="str">
        <f t="shared" si="2"/>
        <v>Closed</v>
      </c>
      <c r="R389" s="17">
        <f t="shared" si="3"/>
        <v>65</v>
      </c>
      <c r="S389" s="17">
        <f t="shared" si="4"/>
        <v>5</v>
      </c>
      <c r="T389" s="13"/>
      <c r="U389" s="13">
        <v>15459.0</v>
      </c>
    </row>
    <row r="390" ht="15.75" hidden="1" customHeight="1">
      <c r="A390" s="5">
        <v>389.0</v>
      </c>
      <c r="B390" s="29" t="s">
        <v>773</v>
      </c>
      <c r="C390" s="7" t="s">
        <v>22</v>
      </c>
      <c r="D390" s="8">
        <v>43775.0</v>
      </c>
      <c r="E390" s="8" t="s">
        <v>23</v>
      </c>
      <c r="F390" s="8" t="s">
        <v>766</v>
      </c>
      <c r="G390" s="7" t="s">
        <v>767</v>
      </c>
      <c r="H390" s="20" t="s">
        <v>105</v>
      </c>
      <c r="I390" s="10">
        <v>9001.0</v>
      </c>
      <c r="J390" s="7" t="s">
        <v>59</v>
      </c>
      <c r="K390" s="6" t="str">
        <f>IF(I390=9001,VLOOKUP(J390,'ISO-reference'!$C$1:$D$67,2,FALSE),IF(I390=45001,VLOOKUP(J390,'ISO-reference'!$A$1:$B$40,2,FALSE),IF(I390=21001,VLOOKUP(J390,'ISO-reference'!$E$1:$F$75,2,FALSE),"No ISO Mapping")))</f>
        <v> People</v>
      </c>
      <c r="L390" s="7" t="s">
        <v>27</v>
      </c>
      <c r="M390" s="11"/>
      <c r="N390" s="12">
        <f t="shared" si="24"/>
        <v>43835</v>
      </c>
      <c r="O390" s="12">
        <v>43868.0</v>
      </c>
      <c r="P390" s="6" t="s">
        <v>774</v>
      </c>
      <c r="Q390" s="5" t="str">
        <f t="shared" si="2"/>
        <v>Closed</v>
      </c>
      <c r="R390" s="10">
        <f t="shared" si="3"/>
        <v>93</v>
      </c>
      <c r="S390" s="10">
        <f t="shared" si="4"/>
        <v>33</v>
      </c>
      <c r="T390" s="5"/>
      <c r="U390" s="5">
        <v>15460.0</v>
      </c>
    </row>
    <row r="391" ht="15.75" hidden="1" customHeight="1">
      <c r="A391" s="13">
        <v>390.0</v>
      </c>
      <c r="B391" s="30" t="s">
        <v>775</v>
      </c>
      <c r="C391" s="15" t="s">
        <v>22</v>
      </c>
      <c r="D391" s="16">
        <v>43775.0</v>
      </c>
      <c r="E391" s="16" t="s">
        <v>23</v>
      </c>
      <c r="F391" s="16" t="s">
        <v>766</v>
      </c>
      <c r="G391" s="15" t="s">
        <v>767</v>
      </c>
      <c r="H391" s="20" t="s">
        <v>105</v>
      </c>
      <c r="I391" s="17">
        <v>9001.0</v>
      </c>
      <c r="J391" s="15" t="s">
        <v>59</v>
      </c>
      <c r="K391" s="14" t="str">
        <f>IF(I391=9001,VLOOKUP(J391,'ISO-reference'!$C$1:$D$67,2,FALSE),IF(I391=45001,VLOOKUP(J391,'ISO-reference'!$A$1:$B$40,2,FALSE),IF(I391=21001,VLOOKUP(J391,'ISO-reference'!$E$1:$F$75,2,FALSE),"No ISO Mapping")))</f>
        <v> People</v>
      </c>
      <c r="L391" s="15" t="s">
        <v>27</v>
      </c>
      <c r="M391" s="18"/>
      <c r="N391" s="19">
        <f t="shared" si="24"/>
        <v>43835</v>
      </c>
      <c r="O391" s="19">
        <v>43888.0</v>
      </c>
      <c r="P391" s="14" t="s">
        <v>776</v>
      </c>
      <c r="Q391" s="13" t="str">
        <f t="shared" si="2"/>
        <v>Closed</v>
      </c>
      <c r="R391" s="17">
        <f t="shared" si="3"/>
        <v>113</v>
      </c>
      <c r="S391" s="17">
        <f t="shared" si="4"/>
        <v>53</v>
      </c>
      <c r="T391" s="13"/>
      <c r="U391" s="13">
        <v>15461.0</v>
      </c>
    </row>
    <row r="392" ht="15.75" hidden="1" customHeight="1">
      <c r="A392" s="5">
        <v>391.0</v>
      </c>
      <c r="B392" s="29" t="s">
        <v>777</v>
      </c>
      <c r="C392" s="7" t="s">
        <v>22</v>
      </c>
      <c r="D392" s="8">
        <v>43775.0</v>
      </c>
      <c r="E392" s="8" t="s">
        <v>23</v>
      </c>
      <c r="F392" s="8" t="s">
        <v>766</v>
      </c>
      <c r="G392" s="7" t="s">
        <v>767</v>
      </c>
      <c r="H392" s="20" t="s">
        <v>105</v>
      </c>
      <c r="I392" s="10">
        <v>9001.0</v>
      </c>
      <c r="J392" s="7" t="s">
        <v>148</v>
      </c>
      <c r="K392" s="6" t="str">
        <f>IF(I392=9001,VLOOKUP(J392,'ISO-reference'!$C$1:$D$67,2,FALSE),IF(I392=45001,VLOOKUP(J392,'ISO-reference'!$A$1:$B$40,2,FALSE),IF(I392=21001,VLOOKUP(J392,'ISO-reference'!$E$1:$F$75,2,FALSE),"No ISO Mapping")))</f>
        <v> Preservation</v>
      </c>
      <c r="L392" s="7" t="s">
        <v>30</v>
      </c>
      <c r="M392" s="11"/>
      <c r="N392" s="12">
        <f t="shared" si="24"/>
        <v>43835</v>
      </c>
      <c r="O392" s="12">
        <v>43839.0</v>
      </c>
      <c r="P392" s="6" t="s">
        <v>778</v>
      </c>
      <c r="Q392" s="5" t="str">
        <f t="shared" si="2"/>
        <v>Closed</v>
      </c>
      <c r="R392" s="10">
        <f t="shared" si="3"/>
        <v>64</v>
      </c>
      <c r="S392" s="10">
        <f t="shared" si="4"/>
        <v>4</v>
      </c>
      <c r="T392" s="5"/>
      <c r="U392" s="5">
        <v>15462.0</v>
      </c>
    </row>
    <row r="393" ht="15.75" customHeight="1">
      <c r="A393" s="13">
        <v>392.0</v>
      </c>
      <c r="B393" s="14" t="s">
        <v>779</v>
      </c>
      <c r="C393" s="15" t="s">
        <v>22</v>
      </c>
      <c r="D393" s="16">
        <v>43679.0</v>
      </c>
      <c r="E393" s="16" t="s">
        <v>23</v>
      </c>
      <c r="F393" s="16" t="s">
        <v>92</v>
      </c>
      <c r="G393" s="15" t="s">
        <v>191</v>
      </c>
      <c r="H393" s="9" t="s">
        <v>26</v>
      </c>
      <c r="I393" s="17">
        <v>9001.0</v>
      </c>
      <c r="J393" s="15" t="s">
        <v>216</v>
      </c>
      <c r="K393" s="14" t="str">
        <f>IF(I393=9001,VLOOKUP(J393,'ISO-reference'!$C$1:$D$67,2,FALSE),IF(I393=45001,VLOOKUP(J393,'ISO-reference'!$A$1:$B$40,2,FALSE),IF(I393=21001,VLOOKUP(J393,'ISO-reference'!$E$1:$F$75,2,FALSE),"No ISO Mapping")))</f>
        <v> Determining requirements for products &amp; services</v>
      </c>
      <c r="L393" s="15" t="s">
        <v>35</v>
      </c>
      <c r="M393" s="18"/>
      <c r="N393" s="19">
        <f t="shared" si="24"/>
        <v>43739</v>
      </c>
      <c r="O393" s="19">
        <v>43896.0</v>
      </c>
      <c r="P393" s="14" t="s">
        <v>780</v>
      </c>
      <c r="Q393" s="13" t="str">
        <f t="shared" si="2"/>
        <v>Closed</v>
      </c>
      <c r="R393" s="17">
        <f t="shared" si="3"/>
        <v>217</v>
      </c>
      <c r="S393" s="17">
        <f t="shared" si="4"/>
        <v>157</v>
      </c>
      <c r="T393" s="13"/>
      <c r="U393" s="13">
        <v>15862.0</v>
      </c>
    </row>
    <row r="394" ht="15.75" customHeight="1">
      <c r="A394" s="5">
        <v>393.0</v>
      </c>
      <c r="B394" s="6" t="s">
        <v>781</v>
      </c>
      <c r="C394" s="7" t="s">
        <v>22</v>
      </c>
      <c r="D394" s="8">
        <v>43679.0</v>
      </c>
      <c r="E394" s="8" t="s">
        <v>23</v>
      </c>
      <c r="F394" s="8" t="s">
        <v>92</v>
      </c>
      <c r="G394" s="7" t="s">
        <v>191</v>
      </c>
      <c r="H394" s="9" t="s">
        <v>26</v>
      </c>
      <c r="I394" s="10">
        <v>9001.0</v>
      </c>
      <c r="J394" s="7" t="s">
        <v>216</v>
      </c>
      <c r="K394" s="6" t="str">
        <f>IF(I394=9001,VLOOKUP(J394,'ISO-reference'!$C$1:$D$67,2,FALSE),IF(I394=45001,VLOOKUP(J394,'ISO-reference'!$A$1:$B$40,2,FALSE),IF(I394=21001,VLOOKUP(J394,'ISO-reference'!$E$1:$F$75,2,FALSE),"No ISO Mapping")))</f>
        <v> Determining requirements for products &amp; services</v>
      </c>
      <c r="L394" s="7" t="s">
        <v>35</v>
      </c>
      <c r="M394" s="11"/>
      <c r="N394" s="12">
        <f t="shared" si="24"/>
        <v>43739</v>
      </c>
      <c r="O394" s="12">
        <v>43888.0</v>
      </c>
      <c r="P394" s="6" t="s">
        <v>782</v>
      </c>
      <c r="Q394" s="5" t="str">
        <f t="shared" si="2"/>
        <v>Closed</v>
      </c>
      <c r="R394" s="10">
        <f t="shared" si="3"/>
        <v>209</v>
      </c>
      <c r="S394" s="10">
        <f t="shared" si="4"/>
        <v>149</v>
      </c>
      <c r="T394" s="5"/>
      <c r="U394" s="5">
        <v>15863.0</v>
      </c>
    </row>
    <row r="395" ht="15.75" customHeight="1">
      <c r="A395" s="13">
        <v>394.0</v>
      </c>
      <c r="B395" s="14" t="s">
        <v>783</v>
      </c>
      <c r="C395" s="15" t="s">
        <v>22</v>
      </c>
      <c r="D395" s="16">
        <v>43679.0</v>
      </c>
      <c r="E395" s="16" t="s">
        <v>23</v>
      </c>
      <c r="F395" s="16" t="s">
        <v>92</v>
      </c>
      <c r="G395" s="15" t="s">
        <v>191</v>
      </c>
      <c r="H395" s="9" t="s">
        <v>26</v>
      </c>
      <c r="I395" s="17">
        <v>45001.0</v>
      </c>
      <c r="J395" s="15">
        <v>7.5</v>
      </c>
      <c r="K395" s="14" t="str">
        <f>IF(I395=9001,VLOOKUP(J395,'ISO-reference'!$C$1:$D$67,2,FALSE),IF(I395=45001,VLOOKUP(J395,'ISO-reference'!$A$1:$B$40,2,FALSE),IF(I395=21001,VLOOKUP(J395,'ISO-reference'!$E$1:$F$75,2,FALSE),"No ISO Mapping")))</f>
        <v> Documented information</v>
      </c>
      <c r="L395" s="15" t="s">
        <v>35</v>
      </c>
      <c r="M395" s="18"/>
      <c r="N395" s="19">
        <f t="shared" si="24"/>
        <v>43739</v>
      </c>
      <c r="O395" s="19">
        <v>43896.0</v>
      </c>
      <c r="P395" s="14" t="s">
        <v>784</v>
      </c>
      <c r="Q395" s="13" t="str">
        <f t="shared" si="2"/>
        <v>Closed</v>
      </c>
      <c r="R395" s="17">
        <f t="shared" si="3"/>
        <v>217</v>
      </c>
      <c r="S395" s="17">
        <f t="shared" si="4"/>
        <v>157</v>
      </c>
      <c r="T395" s="13"/>
      <c r="U395" s="13">
        <v>15864.0</v>
      </c>
    </row>
    <row r="396" ht="15.75" hidden="1" customHeight="1">
      <c r="A396" s="5">
        <v>395.0</v>
      </c>
      <c r="B396" s="6" t="s">
        <v>785</v>
      </c>
      <c r="C396" s="7" t="s">
        <v>22</v>
      </c>
      <c r="D396" s="8">
        <v>43679.0</v>
      </c>
      <c r="E396" s="8" t="s">
        <v>23</v>
      </c>
      <c r="F396" s="8" t="s">
        <v>92</v>
      </c>
      <c r="G396" s="7" t="s">
        <v>191</v>
      </c>
      <c r="H396" s="20" t="s">
        <v>105</v>
      </c>
      <c r="I396" s="10">
        <v>45001.0</v>
      </c>
      <c r="J396" s="7">
        <v>7.2</v>
      </c>
      <c r="K396" s="6" t="str">
        <f>IF(I396=9001,VLOOKUP(J396,'ISO-reference'!$C$1:$D$67,2,FALSE),IF(I396=45001,VLOOKUP(J396,'ISO-reference'!$A$1:$B$40,2,FALSE),IF(I396=21001,VLOOKUP(J396,'ISO-reference'!$E$1:$F$75,2,FALSE),"No ISO Mapping")))</f>
        <v> Competence</v>
      </c>
      <c r="L396" s="7" t="s">
        <v>35</v>
      </c>
      <c r="M396" s="11"/>
      <c r="N396" s="12">
        <f t="shared" si="24"/>
        <v>43739</v>
      </c>
      <c r="O396" s="12">
        <v>43888.0</v>
      </c>
      <c r="P396" s="6" t="s">
        <v>786</v>
      </c>
      <c r="Q396" s="5" t="str">
        <f t="shared" si="2"/>
        <v>Closed</v>
      </c>
      <c r="R396" s="10">
        <f t="shared" si="3"/>
        <v>209</v>
      </c>
      <c r="S396" s="10">
        <f t="shared" si="4"/>
        <v>149</v>
      </c>
      <c r="T396" s="5"/>
      <c r="U396" s="5">
        <v>15872.0</v>
      </c>
    </row>
    <row r="397" ht="15.75" customHeight="1">
      <c r="A397" s="13">
        <v>396.0</v>
      </c>
      <c r="B397" s="14" t="s">
        <v>787</v>
      </c>
      <c r="C397" s="15" t="s">
        <v>22</v>
      </c>
      <c r="D397" s="16">
        <v>43679.0</v>
      </c>
      <c r="E397" s="16" t="s">
        <v>23</v>
      </c>
      <c r="F397" s="16" t="s">
        <v>92</v>
      </c>
      <c r="G397" s="15" t="s">
        <v>191</v>
      </c>
      <c r="H397" s="9" t="s">
        <v>26</v>
      </c>
      <c r="I397" s="17">
        <v>45001.0</v>
      </c>
      <c r="J397" s="15">
        <v>7.2</v>
      </c>
      <c r="K397" s="14" t="str">
        <f>IF(I397=9001,VLOOKUP(J397,'ISO-reference'!$C$1:$D$67,2,FALSE),IF(I397=45001,VLOOKUP(J397,'ISO-reference'!$A$1:$B$40,2,FALSE),IF(I397=21001,VLOOKUP(J397,'ISO-reference'!$E$1:$F$75,2,FALSE),"No ISO Mapping")))</f>
        <v> Competence</v>
      </c>
      <c r="L397" s="15" t="s">
        <v>217</v>
      </c>
      <c r="M397" s="18"/>
      <c r="N397" s="19">
        <f t="shared" si="24"/>
        <v>43739</v>
      </c>
      <c r="O397" s="19">
        <v>43895.0</v>
      </c>
      <c r="P397" s="14" t="s">
        <v>232</v>
      </c>
      <c r="Q397" s="13" t="str">
        <f t="shared" si="2"/>
        <v>Closed</v>
      </c>
      <c r="R397" s="17">
        <f t="shared" si="3"/>
        <v>216</v>
      </c>
      <c r="S397" s="17">
        <f t="shared" si="4"/>
        <v>156</v>
      </c>
      <c r="T397" s="13"/>
      <c r="U397" s="13">
        <v>15873.0</v>
      </c>
    </row>
    <row r="398" ht="15.75" customHeight="1">
      <c r="A398" s="5">
        <v>397.0</v>
      </c>
      <c r="B398" s="6" t="s">
        <v>788</v>
      </c>
      <c r="C398" s="7" t="s">
        <v>22</v>
      </c>
      <c r="D398" s="8">
        <v>43679.0</v>
      </c>
      <c r="E398" s="8" t="s">
        <v>23</v>
      </c>
      <c r="F398" s="8" t="s">
        <v>92</v>
      </c>
      <c r="G398" s="7" t="s">
        <v>191</v>
      </c>
      <c r="H398" s="9" t="s">
        <v>26</v>
      </c>
      <c r="I398" s="10">
        <v>45001.0</v>
      </c>
      <c r="J398" s="7">
        <v>7.1</v>
      </c>
      <c r="K398" s="6" t="str">
        <f>IF(I398=9001,VLOOKUP(J398,'ISO-reference'!$C$1:$D$67,2,FALSE),IF(I398=45001,VLOOKUP(J398,'ISO-reference'!$A$1:$B$40,2,FALSE),IF(I398=21001,VLOOKUP(J398,'ISO-reference'!$E$1:$F$75,2,FALSE),"No ISO Mapping")))</f>
        <v> Resources</v>
      </c>
      <c r="L398" s="7" t="s">
        <v>217</v>
      </c>
      <c r="M398" s="11"/>
      <c r="N398" s="12">
        <f t="shared" si="24"/>
        <v>43739</v>
      </c>
      <c r="O398" s="12">
        <v>43874.0</v>
      </c>
      <c r="P398" s="6" t="s">
        <v>789</v>
      </c>
      <c r="Q398" s="5" t="str">
        <f t="shared" si="2"/>
        <v>Closed</v>
      </c>
      <c r="R398" s="10">
        <f t="shared" si="3"/>
        <v>195</v>
      </c>
      <c r="S398" s="10">
        <f t="shared" si="4"/>
        <v>135</v>
      </c>
      <c r="T398" s="5"/>
      <c r="U398" s="5">
        <v>15874.0</v>
      </c>
    </row>
    <row r="399" ht="15.75" customHeight="1">
      <c r="A399" s="13">
        <v>398.0</v>
      </c>
      <c r="B399" s="14" t="s">
        <v>790</v>
      </c>
      <c r="C399" s="15" t="s">
        <v>22</v>
      </c>
      <c r="D399" s="16">
        <v>43679.0</v>
      </c>
      <c r="E399" s="16" t="s">
        <v>23</v>
      </c>
      <c r="F399" s="16" t="s">
        <v>92</v>
      </c>
      <c r="G399" s="15" t="s">
        <v>191</v>
      </c>
      <c r="H399" s="9" t="s">
        <v>26</v>
      </c>
      <c r="I399" s="17">
        <v>45001.0</v>
      </c>
      <c r="J399" s="15">
        <v>7.4</v>
      </c>
      <c r="K399" s="14" t="str">
        <f>IF(I399=9001,VLOOKUP(J399,'ISO-reference'!$C$1:$D$67,2,FALSE),IF(I399=45001,VLOOKUP(J399,'ISO-reference'!$A$1:$B$40,2,FALSE),IF(I399=21001,VLOOKUP(J399,'ISO-reference'!$E$1:$F$75,2,FALSE),"No ISO Mapping")))</f>
        <v> Communication</v>
      </c>
      <c r="L399" s="15" t="s">
        <v>217</v>
      </c>
      <c r="M399" s="18"/>
      <c r="N399" s="19">
        <f t="shared" si="24"/>
        <v>43739</v>
      </c>
      <c r="O399" s="19">
        <v>43874.0</v>
      </c>
      <c r="P399" s="14" t="s">
        <v>791</v>
      </c>
      <c r="Q399" s="13" t="str">
        <f t="shared" si="2"/>
        <v>Closed</v>
      </c>
      <c r="R399" s="17">
        <f t="shared" si="3"/>
        <v>195</v>
      </c>
      <c r="S399" s="17">
        <f t="shared" si="4"/>
        <v>135</v>
      </c>
      <c r="T399" s="13"/>
      <c r="U399" s="13">
        <v>15875.0</v>
      </c>
    </row>
    <row r="400" ht="15.75" customHeight="1">
      <c r="A400" s="5">
        <v>399.0</v>
      </c>
      <c r="B400" s="6" t="s">
        <v>792</v>
      </c>
      <c r="C400" s="7" t="s">
        <v>22</v>
      </c>
      <c r="D400" s="8">
        <v>43679.0</v>
      </c>
      <c r="E400" s="8" t="s">
        <v>23</v>
      </c>
      <c r="F400" s="8" t="s">
        <v>92</v>
      </c>
      <c r="G400" s="7" t="s">
        <v>191</v>
      </c>
      <c r="H400" s="9" t="s">
        <v>26</v>
      </c>
      <c r="I400" s="10">
        <v>45001.0</v>
      </c>
      <c r="J400" s="7">
        <v>7.4</v>
      </c>
      <c r="K400" s="6" t="str">
        <f>IF(I400=9001,VLOOKUP(J400,'ISO-reference'!$C$1:$D$67,2,FALSE),IF(I400=45001,VLOOKUP(J400,'ISO-reference'!$A$1:$B$40,2,FALSE),IF(I400=21001,VLOOKUP(J400,'ISO-reference'!$E$1:$F$75,2,FALSE),"No ISO Mapping")))</f>
        <v> Communication</v>
      </c>
      <c r="L400" s="7" t="s">
        <v>35</v>
      </c>
      <c r="M400" s="11"/>
      <c r="N400" s="12">
        <f t="shared" si="24"/>
        <v>43739</v>
      </c>
      <c r="O400" s="12">
        <v>43896.0</v>
      </c>
      <c r="P400" s="6" t="s">
        <v>793</v>
      </c>
      <c r="Q400" s="5" t="str">
        <f t="shared" si="2"/>
        <v>Closed</v>
      </c>
      <c r="R400" s="10">
        <f t="shared" si="3"/>
        <v>217</v>
      </c>
      <c r="S400" s="10">
        <f t="shared" si="4"/>
        <v>157</v>
      </c>
      <c r="T400" s="5"/>
      <c r="U400" s="5">
        <v>15877.0</v>
      </c>
    </row>
    <row r="401" ht="15.75" customHeight="1">
      <c r="A401" s="13">
        <v>400.0</v>
      </c>
      <c r="B401" s="14" t="s">
        <v>794</v>
      </c>
      <c r="C401" s="15" t="s">
        <v>22</v>
      </c>
      <c r="D401" s="16">
        <v>43679.0</v>
      </c>
      <c r="E401" s="16" t="s">
        <v>23</v>
      </c>
      <c r="F401" s="16" t="s">
        <v>92</v>
      </c>
      <c r="G401" s="15" t="s">
        <v>191</v>
      </c>
      <c r="H401" s="9" t="s">
        <v>26</v>
      </c>
      <c r="I401" s="17">
        <v>45001.0</v>
      </c>
      <c r="J401" s="15">
        <v>7.5</v>
      </c>
      <c r="K401" s="14" t="str">
        <f>IF(I401=9001,VLOOKUP(J401,'ISO-reference'!$C$1:$D$67,2,FALSE),IF(I401=45001,VLOOKUP(J401,'ISO-reference'!$A$1:$B$40,2,FALSE),IF(I401=21001,VLOOKUP(J401,'ISO-reference'!$E$1:$F$75,2,FALSE),"No ISO Mapping")))</f>
        <v> Documented information</v>
      </c>
      <c r="L401" s="15" t="s">
        <v>35</v>
      </c>
      <c r="M401" s="18"/>
      <c r="N401" s="19">
        <f t="shared" si="24"/>
        <v>43739</v>
      </c>
      <c r="O401" s="19">
        <v>43888.0</v>
      </c>
      <c r="P401" s="14" t="s">
        <v>240</v>
      </c>
      <c r="Q401" s="13" t="str">
        <f t="shared" si="2"/>
        <v>Closed</v>
      </c>
      <c r="R401" s="17">
        <f t="shared" si="3"/>
        <v>209</v>
      </c>
      <c r="S401" s="17">
        <f t="shared" si="4"/>
        <v>149</v>
      </c>
      <c r="T401" s="13"/>
      <c r="U401" s="13">
        <v>15878.0</v>
      </c>
    </row>
    <row r="402" ht="15.75" hidden="1" customHeight="1">
      <c r="A402" s="5">
        <v>401.0</v>
      </c>
      <c r="B402" s="6" t="s">
        <v>795</v>
      </c>
      <c r="C402" s="7" t="s">
        <v>22</v>
      </c>
      <c r="D402" s="8">
        <v>43679.0</v>
      </c>
      <c r="E402" s="8" t="s">
        <v>23</v>
      </c>
      <c r="F402" s="8" t="s">
        <v>92</v>
      </c>
      <c r="G402" s="7" t="s">
        <v>191</v>
      </c>
      <c r="H402" s="20" t="s">
        <v>105</v>
      </c>
      <c r="I402" s="10">
        <v>45001.0</v>
      </c>
      <c r="J402" s="7">
        <v>7.2</v>
      </c>
      <c r="K402" s="6" t="str">
        <f>IF(I402=9001,VLOOKUP(J402,'ISO-reference'!$C$1:$D$67,2,FALSE),IF(I402=45001,VLOOKUP(J402,'ISO-reference'!$A$1:$B$40,2,FALSE),IF(I402=21001,VLOOKUP(J402,'ISO-reference'!$E$1:$F$75,2,FALSE),"No ISO Mapping")))</f>
        <v> Competence</v>
      </c>
      <c r="L402" s="7" t="s">
        <v>35</v>
      </c>
      <c r="M402" s="11"/>
      <c r="N402" s="12">
        <f t="shared" si="24"/>
        <v>43739</v>
      </c>
      <c r="O402" s="12">
        <v>43896.0</v>
      </c>
      <c r="P402" s="6" t="s">
        <v>324</v>
      </c>
      <c r="Q402" s="5" t="str">
        <f t="shared" si="2"/>
        <v>Closed</v>
      </c>
      <c r="R402" s="10">
        <f t="shared" si="3"/>
        <v>217</v>
      </c>
      <c r="S402" s="10">
        <f t="shared" si="4"/>
        <v>157</v>
      </c>
      <c r="T402" s="5"/>
      <c r="U402" s="5">
        <v>15879.0</v>
      </c>
    </row>
    <row r="403" ht="15.75" customHeight="1">
      <c r="A403" s="13">
        <v>402.0</v>
      </c>
      <c r="B403" s="14" t="s">
        <v>796</v>
      </c>
      <c r="C403" s="15" t="s">
        <v>22</v>
      </c>
      <c r="D403" s="16">
        <v>43679.0</v>
      </c>
      <c r="E403" s="16" t="s">
        <v>23</v>
      </c>
      <c r="F403" s="16" t="s">
        <v>92</v>
      </c>
      <c r="G403" s="15" t="s">
        <v>191</v>
      </c>
      <c r="H403" s="9" t="s">
        <v>26</v>
      </c>
      <c r="I403" s="17">
        <v>45001.0</v>
      </c>
      <c r="J403" s="15">
        <v>7.1</v>
      </c>
      <c r="K403" s="14" t="str">
        <f>IF(I403=9001,VLOOKUP(J403,'ISO-reference'!$C$1:$D$67,2,FALSE),IF(I403=45001,VLOOKUP(J403,'ISO-reference'!$A$1:$B$40,2,FALSE),IF(I403=21001,VLOOKUP(J403,'ISO-reference'!$E$1:$F$75,2,FALSE),"No ISO Mapping")))</f>
        <v> Resources</v>
      </c>
      <c r="L403" s="15" t="s">
        <v>217</v>
      </c>
      <c r="M403" s="18"/>
      <c r="N403" s="19">
        <f t="shared" si="24"/>
        <v>43739</v>
      </c>
      <c r="O403" s="19">
        <v>43888.0</v>
      </c>
      <c r="P403" s="14" t="s">
        <v>797</v>
      </c>
      <c r="Q403" s="13" t="str">
        <f t="shared" si="2"/>
        <v>Closed</v>
      </c>
      <c r="R403" s="17">
        <f t="shared" si="3"/>
        <v>209</v>
      </c>
      <c r="S403" s="17">
        <f t="shared" si="4"/>
        <v>149</v>
      </c>
      <c r="T403" s="13"/>
      <c r="U403" s="13">
        <v>15880.0</v>
      </c>
    </row>
    <row r="404" ht="15.75" customHeight="1">
      <c r="A404" s="5">
        <v>403.0</v>
      </c>
      <c r="B404" s="6" t="s">
        <v>798</v>
      </c>
      <c r="C404" s="7" t="s">
        <v>22</v>
      </c>
      <c r="D404" s="8">
        <v>43679.0</v>
      </c>
      <c r="E404" s="8" t="s">
        <v>23</v>
      </c>
      <c r="F404" s="8" t="s">
        <v>92</v>
      </c>
      <c r="G404" s="7" t="s">
        <v>191</v>
      </c>
      <c r="H404" s="9" t="s">
        <v>26</v>
      </c>
      <c r="I404" s="10">
        <v>45001.0</v>
      </c>
      <c r="J404" s="7" t="s">
        <v>615</v>
      </c>
      <c r="K404" s="6" t="str">
        <f>IF(I404=9001,VLOOKUP(J404,'ISO-reference'!$C$1:$D$67,2,FALSE),IF(I404=45001,VLOOKUP(J404,'ISO-reference'!$A$1:$B$40,2,FALSE),IF(I404=21001,VLOOKUP(J404,'ISO-reference'!$E$1:$F$75,2,FALSE),"No ISO Mapping")))</f>
        <v> Eliminating Hazards and reducing OH&amp;S risks</v>
      </c>
      <c r="L404" s="7" t="s">
        <v>217</v>
      </c>
      <c r="M404" s="11"/>
      <c r="N404" s="12">
        <f t="shared" si="24"/>
        <v>43739</v>
      </c>
      <c r="O404" s="12">
        <v>43965.0</v>
      </c>
      <c r="P404" s="6" t="s">
        <v>799</v>
      </c>
      <c r="Q404" s="5" t="str">
        <f t="shared" si="2"/>
        <v>Closed</v>
      </c>
      <c r="R404" s="10">
        <f t="shared" si="3"/>
        <v>286</v>
      </c>
      <c r="S404" s="10">
        <f t="shared" si="4"/>
        <v>226</v>
      </c>
      <c r="T404" s="5"/>
      <c r="U404" s="5">
        <v>15881.0</v>
      </c>
    </row>
    <row r="405" ht="15.75" customHeight="1">
      <c r="A405" s="13">
        <v>404.0</v>
      </c>
      <c r="B405" s="14" t="s">
        <v>800</v>
      </c>
      <c r="C405" s="15" t="s">
        <v>22</v>
      </c>
      <c r="D405" s="16">
        <v>43679.0</v>
      </c>
      <c r="E405" s="16" t="s">
        <v>23</v>
      </c>
      <c r="F405" s="16" t="s">
        <v>92</v>
      </c>
      <c r="G405" s="15" t="s">
        <v>191</v>
      </c>
      <c r="H405" s="9" t="s">
        <v>26</v>
      </c>
      <c r="I405" s="17">
        <v>45001.0</v>
      </c>
      <c r="J405" s="15">
        <v>7.1</v>
      </c>
      <c r="K405" s="14" t="str">
        <f>IF(I405=9001,VLOOKUP(J405,'ISO-reference'!$C$1:$D$67,2,FALSE),IF(I405=45001,VLOOKUP(J405,'ISO-reference'!$A$1:$B$40,2,FALSE),IF(I405=21001,VLOOKUP(J405,'ISO-reference'!$E$1:$F$75,2,FALSE),"No ISO Mapping")))</f>
        <v> Resources</v>
      </c>
      <c r="L405" s="15" t="s">
        <v>217</v>
      </c>
      <c r="M405" s="18"/>
      <c r="N405" s="19">
        <f t="shared" si="24"/>
        <v>43739</v>
      </c>
      <c r="O405" s="19">
        <v>43874.0</v>
      </c>
      <c r="P405" s="14" t="s">
        <v>801</v>
      </c>
      <c r="Q405" s="13" t="str">
        <f t="shared" si="2"/>
        <v>Closed</v>
      </c>
      <c r="R405" s="17">
        <f t="shared" si="3"/>
        <v>195</v>
      </c>
      <c r="S405" s="17">
        <f t="shared" si="4"/>
        <v>135</v>
      </c>
      <c r="T405" s="13"/>
      <c r="U405" s="13">
        <v>15882.0</v>
      </c>
    </row>
    <row r="406" ht="15.75" customHeight="1">
      <c r="A406" s="5">
        <v>405.0</v>
      </c>
      <c r="B406" s="6" t="s">
        <v>802</v>
      </c>
      <c r="C406" s="7" t="s">
        <v>22</v>
      </c>
      <c r="D406" s="8">
        <v>43679.0</v>
      </c>
      <c r="E406" s="8" t="s">
        <v>23</v>
      </c>
      <c r="F406" s="8" t="s">
        <v>92</v>
      </c>
      <c r="G406" s="7" t="s">
        <v>191</v>
      </c>
      <c r="H406" s="9" t="s">
        <v>26</v>
      </c>
      <c r="I406" s="10">
        <v>45001.0</v>
      </c>
      <c r="J406" s="7">
        <v>7.1</v>
      </c>
      <c r="K406" s="6" t="str">
        <f>IF(I406=9001,VLOOKUP(J406,'ISO-reference'!$C$1:$D$67,2,FALSE),IF(I406=45001,VLOOKUP(J406,'ISO-reference'!$A$1:$B$40,2,FALSE),IF(I406=21001,VLOOKUP(J406,'ISO-reference'!$E$1:$F$75,2,FALSE),"No ISO Mapping")))</f>
        <v> Resources</v>
      </c>
      <c r="L406" s="7" t="s">
        <v>217</v>
      </c>
      <c r="M406" s="11"/>
      <c r="N406" s="12">
        <f t="shared" si="24"/>
        <v>43739</v>
      </c>
      <c r="O406" s="12">
        <v>43888.0</v>
      </c>
      <c r="P406" s="6" t="s">
        <v>797</v>
      </c>
      <c r="Q406" s="5" t="str">
        <f t="shared" si="2"/>
        <v>Closed</v>
      </c>
      <c r="R406" s="10">
        <f t="shared" si="3"/>
        <v>209</v>
      </c>
      <c r="S406" s="10">
        <f t="shared" si="4"/>
        <v>149</v>
      </c>
      <c r="T406" s="5"/>
      <c r="U406" s="5">
        <v>15883.0</v>
      </c>
    </row>
    <row r="407" ht="15.75" customHeight="1">
      <c r="A407" s="13">
        <v>406.0</v>
      </c>
      <c r="B407" s="14" t="s">
        <v>803</v>
      </c>
      <c r="C407" s="15" t="s">
        <v>22</v>
      </c>
      <c r="D407" s="16">
        <v>43679.0</v>
      </c>
      <c r="E407" s="16" t="s">
        <v>23</v>
      </c>
      <c r="F407" s="16" t="s">
        <v>92</v>
      </c>
      <c r="G407" s="15" t="s">
        <v>191</v>
      </c>
      <c r="H407" s="9" t="s">
        <v>26</v>
      </c>
      <c r="I407" s="17">
        <v>45001.0</v>
      </c>
      <c r="J407" s="15">
        <v>7.1</v>
      </c>
      <c r="K407" s="14" t="str">
        <f>IF(I407=9001,VLOOKUP(J407,'ISO-reference'!$C$1:$D$67,2,FALSE),IF(I407=45001,VLOOKUP(J407,'ISO-reference'!$A$1:$B$40,2,FALSE),IF(I407=21001,VLOOKUP(J407,'ISO-reference'!$E$1:$F$75,2,FALSE),"No ISO Mapping")))</f>
        <v> Resources</v>
      </c>
      <c r="L407" s="15" t="s">
        <v>217</v>
      </c>
      <c r="M407" s="18"/>
      <c r="N407" s="19">
        <f t="shared" si="24"/>
        <v>43739</v>
      </c>
      <c r="O407" s="19">
        <v>43896.0</v>
      </c>
      <c r="P407" s="14" t="s">
        <v>804</v>
      </c>
      <c r="Q407" s="13" t="str">
        <f t="shared" si="2"/>
        <v>Closed</v>
      </c>
      <c r="R407" s="17">
        <f t="shared" si="3"/>
        <v>217</v>
      </c>
      <c r="S407" s="17">
        <f t="shared" si="4"/>
        <v>157</v>
      </c>
      <c r="T407" s="13"/>
      <c r="U407" s="13">
        <v>15884.0</v>
      </c>
    </row>
    <row r="408" ht="15.75" hidden="1" customHeight="1">
      <c r="A408" s="5">
        <v>407.0</v>
      </c>
      <c r="B408" s="6" t="s">
        <v>805</v>
      </c>
      <c r="C408" s="7" t="s">
        <v>22</v>
      </c>
      <c r="D408" s="8">
        <v>43679.0</v>
      </c>
      <c r="E408" s="8" t="s">
        <v>23</v>
      </c>
      <c r="F408" s="8" t="s">
        <v>92</v>
      </c>
      <c r="G408" s="7" t="s">
        <v>191</v>
      </c>
      <c r="H408" s="20" t="s">
        <v>105</v>
      </c>
      <c r="I408" s="10">
        <v>45001.0</v>
      </c>
      <c r="J408" s="7">
        <v>7.1</v>
      </c>
      <c r="K408" s="6" t="str">
        <f>IF(I408=9001,VLOOKUP(J408,'ISO-reference'!$C$1:$D$67,2,FALSE),IF(I408=45001,VLOOKUP(J408,'ISO-reference'!$A$1:$B$40,2,FALSE),IF(I408=21001,VLOOKUP(J408,'ISO-reference'!$E$1:$F$75,2,FALSE),"No ISO Mapping")))</f>
        <v> Resources</v>
      </c>
      <c r="L408" s="7" t="s">
        <v>217</v>
      </c>
      <c r="M408" s="11"/>
      <c r="N408" s="12">
        <f t="shared" si="24"/>
        <v>43739</v>
      </c>
      <c r="O408" s="12">
        <v>43888.0</v>
      </c>
      <c r="P408" s="6" t="s">
        <v>465</v>
      </c>
      <c r="Q408" s="5" t="str">
        <f t="shared" si="2"/>
        <v>Closed</v>
      </c>
      <c r="R408" s="10">
        <f t="shared" si="3"/>
        <v>209</v>
      </c>
      <c r="S408" s="10">
        <f t="shared" si="4"/>
        <v>149</v>
      </c>
      <c r="T408" s="5"/>
      <c r="U408" s="5">
        <v>15886.0</v>
      </c>
    </row>
    <row r="409" ht="15.75" hidden="1" customHeight="1">
      <c r="A409" s="13">
        <v>408.0</v>
      </c>
      <c r="B409" s="14" t="s">
        <v>806</v>
      </c>
      <c r="C409" s="15" t="s">
        <v>22</v>
      </c>
      <c r="D409" s="16">
        <v>43679.0</v>
      </c>
      <c r="E409" s="16" t="s">
        <v>23</v>
      </c>
      <c r="F409" s="16" t="s">
        <v>92</v>
      </c>
      <c r="G409" s="15" t="s">
        <v>191</v>
      </c>
      <c r="H409" s="20" t="s">
        <v>105</v>
      </c>
      <c r="I409" s="17">
        <v>45001.0</v>
      </c>
      <c r="J409" s="15">
        <v>7.1</v>
      </c>
      <c r="K409" s="14" t="str">
        <f>IF(I409=9001,VLOOKUP(J409,'ISO-reference'!$C$1:$D$67,2,FALSE),IF(I409=45001,VLOOKUP(J409,'ISO-reference'!$A$1:$B$40,2,FALSE),IF(I409=21001,VLOOKUP(J409,'ISO-reference'!$E$1:$F$75,2,FALSE),"No ISO Mapping")))</f>
        <v> Resources</v>
      </c>
      <c r="L409" s="15" t="s">
        <v>217</v>
      </c>
      <c r="M409" s="18"/>
      <c r="N409" s="19">
        <f t="shared" si="24"/>
        <v>43739</v>
      </c>
      <c r="O409" s="19">
        <v>43896.0</v>
      </c>
      <c r="P409" s="14" t="s">
        <v>502</v>
      </c>
      <c r="Q409" s="13" t="str">
        <f t="shared" si="2"/>
        <v>Closed</v>
      </c>
      <c r="R409" s="17">
        <f t="shared" si="3"/>
        <v>217</v>
      </c>
      <c r="S409" s="17">
        <f t="shared" si="4"/>
        <v>157</v>
      </c>
      <c r="T409" s="13"/>
      <c r="U409" s="13">
        <v>15888.0</v>
      </c>
    </row>
    <row r="410" ht="15.75" customHeight="1">
      <c r="A410" s="5">
        <v>409.0</v>
      </c>
      <c r="B410" s="6" t="s">
        <v>807</v>
      </c>
      <c r="C410" s="7" t="s">
        <v>22</v>
      </c>
      <c r="D410" s="8">
        <v>43679.0</v>
      </c>
      <c r="E410" s="8" t="s">
        <v>23</v>
      </c>
      <c r="F410" s="8" t="s">
        <v>92</v>
      </c>
      <c r="G410" s="7" t="s">
        <v>191</v>
      </c>
      <c r="H410" s="9" t="s">
        <v>26</v>
      </c>
      <c r="I410" s="10">
        <v>45001.0</v>
      </c>
      <c r="J410" s="7">
        <v>7.1</v>
      </c>
      <c r="K410" s="6" t="str">
        <f>IF(I410=9001,VLOOKUP(J410,'ISO-reference'!$C$1:$D$67,2,FALSE),IF(I410=45001,VLOOKUP(J410,'ISO-reference'!$A$1:$B$40,2,FALSE),IF(I410=21001,VLOOKUP(J410,'ISO-reference'!$E$1:$F$75,2,FALSE),"No ISO Mapping")))</f>
        <v> Resources</v>
      </c>
      <c r="L410" s="7" t="s">
        <v>217</v>
      </c>
      <c r="M410" s="11"/>
      <c r="N410" s="12">
        <f t="shared" si="24"/>
        <v>43739</v>
      </c>
      <c r="O410" s="12">
        <v>43888.0</v>
      </c>
      <c r="P410" s="6" t="s">
        <v>465</v>
      </c>
      <c r="Q410" s="5" t="str">
        <f t="shared" si="2"/>
        <v>Closed</v>
      </c>
      <c r="R410" s="10">
        <f t="shared" si="3"/>
        <v>209</v>
      </c>
      <c r="S410" s="10">
        <f t="shared" si="4"/>
        <v>149</v>
      </c>
      <c r="T410" s="5"/>
      <c r="U410" s="5">
        <v>15889.0</v>
      </c>
    </row>
    <row r="411" ht="15.75" hidden="1" customHeight="1">
      <c r="A411" s="13">
        <v>410.0</v>
      </c>
      <c r="B411" s="14" t="s">
        <v>808</v>
      </c>
      <c r="C411" s="15" t="s">
        <v>22</v>
      </c>
      <c r="D411" s="16">
        <v>43679.0</v>
      </c>
      <c r="E411" s="16" t="s">
        <v>23</v>
      </c>
      <c r="F411" s="16" t="s">
        <v>92</v>
      </c>
      <c r="G411" s="15" t="s">
        <v>191</v>
      </c>
      <c r="H411" s="20" t="s">
        <v>105</v>
      </c>
      <c r="I411" s="17">
        <v>45001.0</v>
      </c>
      <c r="J411" s="15">
        <v>7.1</v>
      </c>
      <c r="K411" s="14" t="str">
        <f>IF(I411=9001,VLOOKUP(J411,'ISO-reference'!$C$1:$D$67,2,FALSE),IF(I411=45001,VLOOKUP(J411,'ISO-reference'!$A$1:$B$40,2,FALSE),IF(I411=21001,VLOOKUP(J411,'ISO-reference'!$E$1:$F$75,2,FALSE),"No ISO Mapping")))</f>
        <v> Resources</v>
      </c>
      <c r="L411" s="15" t="s">
        <v>217</v>
      </c>
      <c r="M411" s="18"/>
      <c r="N411" s="19">
        <f t="shared" si="24"/>
        <v>43739</v>
      </c>
      <c r="O411" s="19">
        <v>43878.0</v>
      </c>
      <c r="P411" s="14" t="s">
        <v>809</v>
      </c>
      <c r="Q411" s="13" t="str">
        <f t="shared" si="2"/>
        <v>Closed</v>
      </c>
      <c r="R411" s="17">
        <f t="shared" si="3"/>
        <v>199</v>
      </c>
      <c r="S411" s="17">
        <f t="shared" si="4"/>
        <v>139</v>
      </c>
      <c r="T411" s="13"/>
      <c r="U411" s="13">
        <v>15896.0</v>
      </c>
    </row>
    <row r="412" ht="15.75" customHeight="1">
      <c r="A412" s="5">
        <v>411.0</v>
      </c>
      <c r="B412" s="6" t="s">
        <v>810</v>
      </c>
      <c r="C412" s="7" t="s">
        <v>22</v>
      </c>
      <c r="D412" s="8">
        <v>43679.0</v>
      </c>
      <c r="E412" s="8" t="s">
        <v>23</v>
      </c>
      <c r="F412" s="8" t="s">
        <v>92</v>
      </c>
      <c r="G412" s="7" t="s">
        <v>191</v>
      </c>
      <c r="H412" s="9" t="s">
        <v>26</v>
      </c>
      <c r="I412" s="10">
        <v>45001.0</v>
      </c>
      <c r="J412" s="7">
        <v>7.4</v>
      </c>
      <c r="K412" s="6" t="str">
        <f>IF(I412=9001,VLOOKUP(J412,'ISO-reference'!$C$1:$D$67,2,FALSE),IF(I412=45001,VLOOKUP(J412,'ISO-reference'!$A$1:$B$40,2,FALSE),IF(I412=21001,VLOOKUP(J412,'ISO-reference'!$E$1:$F$75,2,FALSE),"No ISO Mapping")))</f>
        <v> Communication</v>
      </c>
      <c r="L412" s="7" t="s">
        <v>217</v>
      </c>
      <c r="M412" s="11"/>
      <c r="N412" s="12">
        <f t="shared" si="24"/>
        <v>43739</v>
      </c>
      <c r="O412" s="12">
        <v>43895.0</v>
      </c>
      <c r="P412" s="6" t="s">
        <v>811</v>
      </c>
      <c r="Q412" s="5" t="str">
        <f t="shared" si="2"/>
        <v>Closed</v>
      </c>
      <c r="R412" s="10">
        <f t="shared" si="3"/>
        <v>216</v>
      </c>
      <c r="S412" s="10">
        <f t="shared" si="4"/>
        <v>156</v>
      </c>
      <c r="T412" s="5"/>
      <c r="U412" s="5">
        <v>15897.0</v>
      </c>
    </row>
    <row r="413" ht="15.75" customHeight="1">
      <c r="A413" s="13">
        <v>412.0</v>
      </c>
      <c r="B413" s="14" t="s">
        <v>812</v>
      </c>
      <c r="C413" s="15" t="s">
        <v>22</v>
      </c>
      <c r="D413" s="16">
        <v>43679.0</v>
      </c>
      <c r="E413" s="16" t="s">
        <v>23</v>
      </c>
      <c r="F413" s="16" t="s">
        <v>92</v>
      </c>
      <c r="G413" s="15" t="s">
        <v>191</v>
      </c>
      <c r="H413" s="9" t="s">
        <v>26</v>
      </c>
      <c r="I413" s="17">
        <v>45001.0</v>
      </c>
      <c r="J413" s="15">
        <v>7.1</v>
      </c>
      <c r="K413" s="14" t="str">
        <f>IF(I413=9001,VLOOKUP(J413,'ISO-reference'!$C$1:$D$67,2,FALSE),IF(I413=45001,VLOOKUP(J413,'ISO-reference'!$A$1:$B$40,2,FALSE),IF(I413=21001,VLOOKUP(J413,'ISO-reference'!$E$1:$F$75,2,FALSE),"No ISO Mapping")))</f>
        <v> Resources</v>
      </c>
      <c r="L413" s="15" t="s">
        <v>217</v>
      </c>
      <c r="M413" s="18"/>
      <c r="N413" s="19">
        <f t="shared" si="24"/>
        <v>43739</v>
      </c>
      <c r="O413" s="19">
        <v>43895.0</v>
      </c>
      <c r="P413" s="14" t="s">
        <v>813</v>
      </c>
      <c r="Q413" s="13" t="str">
        <f t="shared" si="2"/>
        <v>Closed</v>
      </c>
      <c r="R413" s="17">
        <f t="shared" si="3"/>
        <v>216</v>
      </c>
      <c r="S413" s="17">
        <f t="shared" si="4"/>
        <v>156</v>
      </c>
      <c r="T413" s="13"/>
      <c r="U413" s="13">
        <v>15898.0</v>
      </c>
    </row>
    <row r="414" ht="15.75" customHeight="1">
      <c r="A414" s="5">
        <v>413.0</v>
      </c>
      <c r="B414" s="6" t="s">
        <v>814</v>
      </c>
      <c r="C414" s="7" t="s">
        <v>22</v>
      </c>
      <c r="D414" s="8">
        <v>43679.0</v>
      </c>
      <c r="E414" s="8" t="s">
        <v>23</v>
      </c>
      <c r="F414" s="8" t="s">
        <v>92</v>
      </c>
      <c r="G414" s="7" t="s">
        <v>191</v>
      </c>
      <c r="H414" s="9" t="s">
        <v>26</v>
      </c>
      <c r="I414" s="10">
        <v>45001.0</v>
      </c>
      <c r="J414" s="7">
        <v>7.1</v>
      </c>
      <c r="K414" s="6" t="str">
        <f>IF(I414=9001,VLOOKUP(J414,'ISO-reference'!$C$1:$D$67,2,FALSE),IF(I414=45001,VLOOKUP(J414,'ISO-reference'!$A$1:$B$40,2,FALSE),IF(I414=21001,VLOOKUP(J414,'ISO-reference'!$E$1:$F$75,2,FALSE),"No ISO Mapping")))</f>
        <v> Resources</v>
      </c>
      <c r="L414" s="7" t="s">
        <v>217</v>
      </c>
      <c r="M414" s="11"/>
      <c r="N414" s="12">
        <f t="shared" si="24"/>
        <v>43739</v>
      </c>
      <c r="O414" s="12">
        <v>43895.0</v>
      </c>
      <c r="P414" s="6" t="s">
        <v>815</v>
      </c>
      <c r="Q414" s="5" t="str">
        <f t="shared" si="2"/>
        <v>Closed</v>
      </c>
      <c r="R414" s="10">
        <f t="shared" si="3"/>
        <v>216</v>
      </c>
      <c r="S414" s="10">
        <f t="shared" si="4"/>
        <v>156</v>
      </c>
      <c r="T414" s="5"/>
      <c r="U414" s="5">
        <v>15899.0</v>
      </c>
    </row>
    <row r="415" ht="15.75" hidden="1" customHeight="1">
      <c r="A415" s="13">
        <v>414.0</v>
      </c>
      <c r="B415" s="14" t="s">
        <v>816</v>
      </c>
      <c r="C415" s="15" t="s">
        <v>22</v>
      </c>
      <c r="D415" s="16">
        <v>43679.0</v>
      </c>
      <c r="E415" s="16" t="s">
        <v>23</v>
      </c>
      <c r="F415" s="16" t="s">
        <v>92</v>
      </c>
      <c r="G415" s="15" t="s">
        <v>191</v>
      </c>
      <c r="H415" s="20" t="s">
        <v>105</v>
      </c>
      <c r="I415" s="17">
        <v>9001.0</v>
      </c>
      <c r="J415" s="15" t="s">
        <v>102</v>
      </c>
      <c r="K415" s="14" t="str">
        <f>IF(I415=9001,VLOOKUP(J415,'ISO-reference'!$C$1:$D$67,2,FALSE),IF(I415=45001,VLOOKUP(J415,'ISO-reference'!$A$1:$B$40,2,FALSE),IF(I415=21001,VLOOKUP(J415,'ISO-reference'!$E$1:$F$75,2,FALSE),"No ISO Mapping")))</f>
        <v> Infrastructure</v>
      </c>
      <c r="L415" s="15" t="s">
        <v>217</v>
      </c>
      <c r="M415" s="18"/>
      <c r="N415" s="19">
        <f t="shared" si="24"/>
        <v>43739</v>
      </c>
      <c r="O415" s="19">
        <v>43874.0</v>
      </c>
      <c r="P415" s="14" t="s">
        <v>817</v>
      </c>
      <c r="Q415" s="13" t="str">
        <f t="shared" si="2"/>
        <v>Closed</v>
      </c>
      <c r="R415" s="17">
        <f t="shared" si="3"/>
        <v>195</v>
      </c>
      <c r="S415" s="17">
        <f t="shared" si="4"/>
        <v>135</v>
      </c>
      <c r="T415" s="13"/>
      <c r="U415" s="13">
        <v>15900.0</v>
      </c>
    </row>
    <row r="416" ht="15.75" hidden="1" customHeight="1">
      <c r="A416" s="5">
        <v>415.0</v>
      </c>
      <c r="B416" s="6" t="s">
        <v>818</v>
      </c>
      <c r="C416" s="7" t="s">
        <v>22</v>
      </c>
      <c r="D416" s="8">
        <v>43679.0</v>
      </c>
      <c r="E416" s="8" t="s">
        <v>23</v>
      </c>
      <c r="F416" s="8" t="s">
        <v>92</v>
      </c>
      <c r="G416" s="7" t="s">
        <v>191</v>
      </c>
      <c r="H416" s="20" t="s">
        <v>105</v>
      </c>
      <c r="I416" s="10">
        <v>9001.0</v>
      </c>
      <c r="J416" s="7" t="s">
        <v>102</v>
      </c>
      <c r="K416" s="6" t="str">
        <f>IF(I416=9001,VLOOKUP(J416,'ISO-reference'!$C$1:$D$67,2,FALSE),IF(I416=45001,VLOOKUP(J416,'ISO-reference'!$A$1:$B$40,2,FALSE),IF(I416=21001,VLOOKUP(J416,'ISO-reference'!$E$1:$F$75,2,FALSE),"No ISO Mapping")))</f>
        <v> Infrastructure</v>
      </c>
      <c r="L416" s="7" t="s">
        <v>217</v>
      </c>
      <c r="M416" s="11"/>
      <c r="N416" s="12">
        <f t="shared" si="24"/>
        <v>43739</v>
      </c>
      <c r="O416" s="12">
        <v>43874.0</v>
      </c>
      <c r="P416" s="6" t="s">
        <v>819</v>
      </c>
      <c r="Q416" s="5" t="str">
        <f t="shared" si="2"/>
        <v>Closed</v>
      </c>
      <c r="R416" s="10">
        <f t="shared" si="3"/>
        <v>195</v>
      </c>
      <c r="S416" s="10">
        <f t="shared" si="4"/>
        <v>135</v>
      </c>
      <c r="T416" s="5"/>
      <c r="U416" s="5">
        <v>15901.0</v>
      </c>
    </row>
    <row r="417" ht="15.75" hidden="1" customHeight="1">
      <c r="A417" s="13">
        <v>416.0</v>
      </c>
      <c r="B417" s="14" t="s">
        <v>820</v>
      </c>
      <c r="C417" s="15" t="s">
        <v>22</v>
      </c>
      <c r="D417" s="16">
        <v>43679.0</v>
      </c>
      <c r="E417" s="16" t="s">
        <v>23</v>
      </c>
      <c r="F417" s="16" t="s">
        <v>92</v>
      </c>
      <c r="G417" s="15" t="s">
        <v>191</v>
      </c>
      <c r="H417" s="20" t="s">
        <v>105</v>
      </c>
      <c r="I417" s="17">
        <v>9001.0</v>
      </c>
      <c r="J417" s="15" t="s">
        <v>102</v>
      </c>
      <c r="K417" s="14" t="str">
        <f>IF(I417=9001,VLOOKUP(J417,'ISO-reference'!$C$1:$D$67,2,FALSE),IF(I417=45001,VLOOKUP(J417,'ISO-reference'!$A$1:$B$40,2,FALSE),IF(I417=21001,VLOOKUP(J417,'ISO-reference'!$E$1:$F$75,2,FALSE),"No ISO Mapping")))</f>
        <v> Infrastructure</v>
      </c>
      <c r="L417" s="15" t="s">
        <v>217</v>
      </c>
      <c r="M417" s="18"/>
      <c r="N417" s="19">
        <f t="shared" si="24"/>
        <v>43739</v>
      </c>
      <c r="O417" s="19">
        <v>43889.0</v>
      </c>
      <c r="P417" s="14" t="s">
        <v>821</v>
      </c>
      <c r="Q417" s="13" t="str">
        <f t="shared" si="2"/>
        <v>Closed</v>
      </c>
      <c r="R417" s="17">
        <f t="shared" si="3"/>
        <v>210</v>
      </c>
      <c r="S417" s="17">
        <f t="shared" si="4"/>
        <v>150</v>
      </c>
      <c r="T417" s="13"/>
      <c r="U417" s="13">
        <v>15902.0</v>
      </c>
    </row>
    <row r="418" ht="15.75" customHeight="1">
      <c r="A418" s="5">
        <v>417.0</v>
      </c>
      <c r="B418" s="6" t="s">
        <v>822</v>
      </c>
      <c r="C418" s="7" t="s">
        <v>22</v>
      </c>
      <c r="D418" s="8">
        <v>43679.0</v>
      </c>
      <c r="E418" s="8" t="s">
        <v>23</v>
      </c>
      <c r="F418" s="8" t="s">
        <v>92</v>
      </c>
      <c r="G418" s="7" t="s">
        <v>191</v>
      </c>
      <c r="H418" s="9" t="s">
        <v>26</v>
      </c>
      <c r="I418" s="10">
        <v>9001.0</v>
      </c>
      <c r="J418" s="7" t="s">
        <v>102</v>
      </c>
      <c r="K418" s="6" t="str">
        <f>IF(I418=9001,VLOOKUP(J418,'ISO-reference'!$C$1:$D$67,2,FALSE),IF(I418=45001,VLOOKUP(J418,'ISO-reference'!$A$1:$B$40,2,FALSE),IF(I418=21001,VLOOKUP(J418,'ISO-reference'!$E$1:$F$75,2,FALSE),"No ISO Mapping")))</f>
        <v> Infrastructure</v>
      </c>
      <c r="L418" s="7" t="s">
        <v>217</v>
      </c>
      <c r="M418" s="11"/>
      <c r="N418" s="12">
        <f t="shared" si="24"/>
        <v>43739</v>
      </c>
      <c r="O418" s="12">
        <v>43876.0</v>
      </c>
      <c r="P418" s="6" t="s">
        <v>811</v>
      </c>
      <c r="Q418" s="5" t="str">
        <f t="shared" si="2"/>
        <v>Closed</v>
      </c>
      <c r="R418" s="10">
        <f t="shared" si="3"/>
        <v>197</v>
      </c>
      <c r="S418" s="10">
        <f t="shared" si="4"/>
        <v>137</v>
      </c>
      <c r="T418" s="5"/>
      <c r="U418" s="5">
        <v>15903.0</v>
      </c>
    </row>
    <row r="419" ht="15.75" hidden="1" customHeight="1">
      <c r="A419" s="13">
        <v>418.0</v>
      </c>
      <c r="B419" s="14" t="s">
        <v>823</v>
      </c>
      <c r="C419" s="15" t="s">
        <v>22</v>
      </c>
      <c r="D419" s="16">
        <v>43679.0</v>
      </c>
      <c r="E419" s="16" t="s">
        <v>23</v>
      </c>
      <c r="F419" s="16" t="s">
        <v>92</v>
      </c>
      <c r="G419" s="15" t="s">
        <v>191</v>
      </c>
      <c r="H419" s="20" t="s">
        <v>105</v>
      </c>
      <c r="I419" s="17">
        <v>9001.0</v>
      </c>
      <c r="J419" s="15" t="s">
        <v>102</v>
      </c>
      <c r="K419" s="14" t="str">
        <f>IF(I419=9001,VLOOKUP(J419,'ISO-reference'!$C$1:$D$67,2,FALSE),IF(I419=45001,VLOOKUP(J419,'ISO-reference'!$A$1:$B$40,2,FALSE),IF(I419=21001,VLOOKUP(J419,'ISO-reference'!$E$1:$F$75,2,FALSE),"No ISO Mapping")))</f>
        <v> Infrastructure</v>
      </c>
      <c r="L419" s="15" t="s">
        <v>217</v>
      </c>
      <c r="M419" s="18"/>
      <c r="N419" s="19">
        <f t="shared" si="24"/>
        <v>43739</v>
      </c>
      <c r="O419" s="19">
        <v>43907.0</v>
      </c>
      <c r="P419" s="14" t="s">
        <v>824</v>
      </c>
      <c r="Q419" s="13" t="str">
        <f t="shared" si="2"/>
        <v>Closed</v>
      </c>
      <c r="R419" s="17">
        <f t="shared" si="3"/>
        <v>228</v>
      </c>
      <c r="S419" s="17">
        <f t="shared" si="4"/>
        <v>168</v>
      </c>
      <c r="T419" s="13"/>
      <c r="U419" s="13">
        <v>15904.0</v>
      </c>
    </row>
    <row r="420" ht="15.75" hidden="1" customHeight="1">
      <c r="A420" s="5">
        <v>419.0</v>
      </c>
      <c r="B420" s="6" t="s">
        <v>825</v>
      </c>
      <c r="C420" s="7" t="s">
        <v>22</v>
      </c>
      <c r="D420" s="8">
        <v>43679.0</v>
      </c>
      <c r="E420" s="8" t="s">
        <v>23</v>
      </c>
      <c r="F420" s="8" t="s">
        <v>92</v>
      </c>
      <c r="G420" s="7" t="s">
        <v>191</v>
      </c>
      <c r="H420" s="20" t="s">
        <v>105</v>
      </c>
      <c r="I420" s="10">
        <v>9001.0</v>
      </c>
      <c r="J420" s="7" t="s">
        <v>102</v>
      </c>
      <c r="K420" s="6" t="str">
        <f>IF(I420=9001,VLOOKUP(J420,'ISO-reference'!$C$1:$D$67,2,FALSE),IF(I420=45001,VLOOKUP(J420,'ISO-reference'!$A$1:$B$40,2,FALSE),IF(I420=21001,VLOOKUP(J420,'ISO-reference'!$E$1:$F$75,2,FALSE),"No ISO Mapping")))</f>
        <v> Infrastructure</v>
      </c>
      <c r="L420" s="7" t="s">
        <v>217</v>
      </c>
      <c r="M420" s="11"/>
      <c r="N420" s="12">
        <f t="shared" si="24"/>
        <v>43739</v>
      </c>
      <c r="O420" s="12">
        <v>43874.0</v>
      </c>
      <c r="P420" s="6" t="s">
        <v>826</v>
      </c>
      <c r="Q420" s="5" t="str">
        <f t="shared" si="2"/>
        <v>Closed</v>
      </c>
      <c r="R420" s="10">
        <f t="shared" si="3"/>
        <v>195</v>
      </c>
      <c r="S420" s="10">
        <f t="shared" si="4"/>
        <v>135</v>
      </c>
      <c r="T420" s="5"/>
      <c r="U420" s="5">
        <v>15905.0</v>
      </c>
    </row>
    <row r="421" ht="15.75" customHeight="1">
      <c r="A421" s="13">
        <v>420.0</v>
      </c>
      <c r="B421" s="14" t="s">
        <v>827</v>
      </c>
      <c r="C421" s="15" t="s">
        <v>22</v>
      </c>
      <c r="D421" s="16">
        <v>43679.0</v>
      </c>
      <c r="E421" s="16" t="s">
        <v>23</v>
      </c>
      <c r="F421" s="16" t="s">
        <v>92</v>
      </c>
      <c r="G421" s="15" t="s">
        <v>191</v>
      </c>
      <c r="H421" s="9" t="s">
        <v>26</v>
      </c>
      <c r="I421" s="17">
        <v>9001.0</v>
      </c>
      <c r="J421" s="15" t="s">
        <v>102</v>
      </c>
      <c r="K421" s="14" t="str">
        <f>IF(I421=9001,VLOOKUP(J421,'ISO-reference'!$C$1:$D$67,2,FALSE),IF(I421=45001,VLOOKUP(J421,'ISO-reference'!$A$1:$B$40,2,FALSE),IF(I421=21001,VLOOKUP(J421,'ISO-reference'!$E$1:$F$75,2,FALSE),"No ISO Mapping")))</f>
        <v> Infrastructure</v>
      </c>
      <c r="L421" s="15" t="s">
        <v>217</v>
      </c>
      <c r="M421" s="18"/>
      <c r="N421" s="19">
        <f t="shared" si="24"/>
        <v>43739</v>
      </c>
      <c r="O421" s="19">
        <v>43895.0</v>
      </c>
      <c r="P421" s="14" t="s">
        <v>828</v>
      </c>
      <c r="Q421" s="13" t="str">
        <f t="shared" si="2"/>
        <v>Closed</v>
      </c>
      <c r="R421" s="17">
        <f t="shared" si="3"/>
        <v>216</v>
      </c>
      <c r="S421" s="17">
        <f t="shared" si="4"/>
        <v>156</v>
      </c>
      <c r="T421" s="13"/>
      <c r="U421" s="13">
        <v>15906.0</v>
      </c>
    </row>
    <row r="422" ht="15.75" hidden="1" customHeight="1">
      <c r="A422" s="5">
        <v>421.0</v>
      </c>
      <c r="B422" s="6" t="s">
        <v>829</v>
      </c>
      <c r="C422" s="7" t="s">
        <v>22</v>
      </c>
      <c r="D422" s="8">
        <v>43679.0</v>
      </c>
      <c r="E422" s="8" t="s">
        <v>23</v>
      </c>
      <c r="F422" s="8" t="s">
        <v>92</v>
      </c>
      <c r="G422" s="7" t="s">
        <v>191</v>
      </c>
      <c r="H422" s="20" t="s">
        <v>105</v>
      </c>
      <c r="I422" s="10">
        <v>9001.0</v>
      </c>
      <c r="J422" s="7" t="s">
        <v>102</v>
      </c>
      <c r="K422" s="6" t="str">
        <f>IF(I422=9001,VLOOKUP(J422,'ISO-reference'!$C$1:$D$67,2,FALSE),IF(I422=45001,VLOOKUP(J422,'ISO-reference'!$A$1:$B$40,2,FALSE),IF(I422=21001,VLOOKUP(J422,'ISO-reference'!$E$1:$F$75,2,FALSE),"No ISO Mapping")))</f>
        <v> Infrastructure</v>
      </c>
      <c r="L422" s="7" t="s">
        <v>217</v>
      </c>
      <c r="M422" s="11"/>
      <c r="N422" s="12">
        <f t="shared" si="24"/>
        <v>43739</v>
      </c>
      <c r="O422" s="12">
        <v>43876.0</v>
      </c>
      <c r="P422" s="6" t="s">
        <v>830</v>
      </c>
      <c r="Q422" s="5" t="str">
        <f t="shared" si="2"/>
        <v>Closed</v>
      </c>
      <c r="R422" s="10">
        <f t="shared" si="3"/>
        <v>197</v>
      </c>
      <c r="S422" s="10">
        <f t="shared" si="4"/>
        <v>137</v>
      </c>
      <c r="T422" s="5"/>
      <c r="U422" s="5">
        <v>15919.0</v>
      </c>
    </row>
    <row r="423" ht="15.75" hidden="1" customHeight="1">
      <c r="A423" s="13">
        <v>422.0</v>
      </c>
      <c r="B423" s="14" t="s">
        <v>831</v>
      </c>
      <c r="C423" s="15" t="s">
        <v>22</v>
      </c>
      <c r="D423" s="16">
        <v>43679.0</v>
      </c>
      <c r="E423" s="16" t="s">
        <v>23</v>
      </c>
      <c r="F423" s="16" t="s">
        <v>92</v>
      </c>
      <c r="G423" s="15" t="s">
        <v>191</v>
      </c>
      <c r="H423" s="20" t="s">
        <v>105</v>
      </c>
      <c r="I423" s="17">
        <v>9001.0</v>
      </c>
      <c r="J423" s="15" t="s">
        <v>102</v>
      </c>
      <c r="K423" s="14" t="str">
        <f>IF(I423=9001,VLOOKUP(J423,'ISO-reference'!$C$1:$D$67,2,FALSE),IF(I423=45001,VLOOKUP(J423,'ISO-reference'!$A$1:$B$40,2,FALSE),IF(I423=21001,VLOOKUP(J423,'ISO-reference'!$E$1:$F$75,2,FALSE),"No ISO Mapping")))</f>
        <v> Infrastructure</v>
      </c>
      <c r="L423" s="15" t="s">
        <v>217</v>
      </c>
      <c r="M423" s="18"/>
      <c r="N423" s="19">
        <f t="shared" si="24"/>
        <v>43739</v>
      </c>
      <c r="O423" s="19">
        <v>43895.0</v>
      </c>
      <c r="P423" s="14" t="s">
        <v>832</v>
      </c>
      <c r="Q423" s="13" t="str">
        <f t="shared" si="2"/>
        <v>Closed</v>
      </c>
      <c r="R423" s="17">
        <f t="shared" si="3"/>
        <v>216</v>
      </c>
      <c r="S423" s="17">
        <f t="shared" si="4"/>
        <v>156</v>
      </c>
      <c r="T423" s="13"/>
      <c r="U423" s="13">
        <v>15922.0</v>
      </c>
    </row>
    <row r="424" ht="15.75" customHeight="1">
      <c r="A424" s="5">
        <v>423.0</v>
      </c>
      <c r="B424" s="6" t="s">
        <v>833</v>
      </c>
      <c r="C424" s="7" t="s">
        <v>22</v>
      </c>
      <c r="D424" s="8">
        <v>43679.0</v>
      </c>
      <c r="E424" s="8" t="s">
        <v>23</v>
      </c>
      <c r="F424" s="8" t="s">
        <v>92</v>
      </c>
      <c r="G424" s="7" t="s">
        <v>191</v>
      </c>
      <c r="H424" s="9" t="s">
        <v>26</v>
      </c>
      <c r="I424" s="10">
        <v>9001.0</v>
      </c>
      <c r="J424" s="7" t="s">
        <v>102</v>
      </c>
      <c r="K424" s="6" t="str">
        <f>IF(I424=9001,VLOOKUP(J424,'ISO-reference'!$C$1:$D$67,2,FALSE),IF(I424=45001,VLOOKUP(J424,'ISO-reference'!$A$1:$B$40,2,FALSE),IF(I424=21001,VLOOKUP(J424,'ISO-reference'!$E$1:$F$75,2,FALSE),"No ISO Mapping")))</f>
        <v> Infrastructure</v>
      </c>
      <c r="L424" s="7" t="s">
        <v>217</v>
      </c>
      <c r="M424" s="11"/>
      <c r="N424" s="12">
        <f t="shared" si="24"/>
        <v>43739</v>
      </c>
      <c r="O424" s="12">
        <v>43895.0</v>
      </c>
      <c r="P424" s="6" t="s">
        <v>832</v>
      </c>
      <c r="Q424" s="5" t="str">
        <f t="shared" si="2"/>
        <v>Closed</v>
      </c>
      <c r="R424" s="10">
        <f t="shared" si="3"/>
        <v>216</v>
      </c>
      <c r="S424" s="10">
        <f t="shared" si="4"/>
        <v>156</v>
      </c>
      <c r="T424" s="5"/>
      <c r="U424" s="5">
        <v>15924.0</v>
      </c>
    </row>
    <row r="425" ht="15.75" hidden="1" customHeight="1">
      <c r="A425" s="13">
        <v>424.0</v>
      </c>
      <c r="B425" s="14" t="s">
        <v>834</v>
      </c>
      <c r="C425" s="15" t="s">
        <v>22</v>
      </c>
      <c r="D425" s="16">
        <v>43679.0</v>
      </c>
      <c r="E425" s="16" t="s">
        <v>23</v>
      </c>
      <c r="F425" s="16" t="s">
        <v>92</v>
      </c>
      <c r="G425" s="15" t="s">
        <v>191</v>
      </c>
      <c r="H425" s="20" t="s">
        <v>105</v>
      </c>
      <c r="I425" s="17">
        <v>9001.0</v>
      </c>
      <c r="J425" s="15" t="s">
        <v>102</v>
      </c>
      <c r="K425" s="14" t="str">
        <f>IF(I425=9001,VLOOKUP(J425,'ISO-reference'!$C$1:$D$67,2,FALSE),IF(I425=45001,VLOOKUP(J425,'ISO-reference'!$A$1:$B$40,2,FALSE),IF(I425=21001,VLOOKUP(J425,'ISO-reference'!$E$1:$F$75,2,FALSE),"No ISO Mapping")))</f>
        <v> Infrastructure</v>
      </c>
      <c r="L425" s="15" t="s">
        <v>217</v>
      </c>
      <c r="M425" s="18"/>
      <c r="N425" s="19">
        <f t="shared" si="24"/>
        <v>43739</v>
      </c>
      <c r="O425" s="19">
        <v>43895.0</v>
      </c>
      <c r="P425" s="14" t="s">
        <v>835</v>
      </c>
      <c r="Q425" s="13" t="str">
        <f t="shared" si="2"/>
        <v>Closed</v>
      </c>
      <c r="R425" s="17">
        <f t="shared" si="3"/>
        <v>216</v>
      </c>
      <c r="S425" s="17">
        <f t="shared" si="4"/>
        <v>156</v>
      </c>
      <c r="T425" s="13"/>
      <c r="U425" s="13">
        <v>15928.0</v>
      </c>
    </row>
    <row r="426" ht="15.75" hidden="1" customHeight="1">
      <c r="A426" s="5">
        <v>425.0</v>
      </c>
      <c r="B426" s="6" t="s">
        <v>836</v>
      </c>
      <c r="C426" s="7" t="s">
        <v>22</v>
      </c>
      <c r="D426" s="8">
        <v>43679.0</v>
      </c>
      <c r="E426" s="8" t="s">
        <v>23</v>
      </c>
      <c r="F426" s="8" t="s">
        <v>92</v>
      </c>
      <c r="G426" s="7" t="s">
        <v>191</v>
      </c>
      <c r="H426" s="20" t="s">
        <v>105</v>
      </c>
      <c r="I426" s="10">
        <v>9001.0</v>
      </c>
      <c r="J426" s="7" t="s">
        <v>102</v>
      </c>
      <c r="K426" s="6" t="str">
        <f>IF(I426=9001,VLOOKUP(J426,'ISO-reference'!$C$1:$D$67,2,FALSE),IF(I426=45001,VLOOKUP(J426,'ISO-reference'!$A$1:$B$40,2,FALSE),IF(I426=21001,VLOOKUP(J426,'ISO-reference'!$E$1:$F$75,2,FALSE),"No ISO Mapping")))</f>
        <v> Infrastructure</v>
      </c>
      <c r="L426" s="7" t="s">
        <v>217</v>
      </c>
      <c r="M426" s="11"/>
      <c r="N426" s="12">
        <f t="shared" si="24"/>
        <v>43739</v>
      </c>
      <c r="O426" s="12">
        <v>43895.0</v>
      </c>
      <c r="P426" s="23" t="s">
        <v>837</v>
      </c>
      <c r="Q426" s="5" t="str">
        <f t="shared" si="2"/>
        <v>Closed</v>
      </c>
      <c r="R426" s="10">
        <f t="shared" si="3"/>
        <v>216</v>
      </c>
      <c r="S426" s="10">
        <f t="shared" si="4"/>
        <v>156</v>
      </c>
      <c r="T426" s="5"/>
      <c r="U426" s="5">
        <v>15931.0</v>
      </c>
    </row>
    <row r="427" ht="15.75" customHeight="1">
      <c r="A427" s="13">
        <v>426.0</v>
      </c>
      <c r="B427" s="14" t="s">
        <v>838</v>
      </c>
      <c r="C427" s="15" t="s">
        <v>22</v>
      </c>
      <c r="D427" s="16">
        <v>43679.0</v>
      </c>
      <c r="E427" s="16" t="s">
        <v>23</v>
      </c>
      <c r="F427" s="16" t="s">
        <v>92</v>
      </c>
      <c r="G427" s="15" t="s">
        <v>191</v>
      </c>
      <c r="H427" s="9" t="s">
        <v>26</v>
      </c>
      <c r="I427" s="17">
        <v>9001.0</v>
      </c>
      <c r="J427" s="15" t="s">
        <v>216</v>
      </c>
      <c r="K427" s="14" t="str">
        <f>IF(I427=9001,VLOOKUP(J427,'ISO-reference'!$C$1:$D$67,2,FALSE),IF(I427=45001,VLOOKUP(J427,'ISO-reference'!$A$1:$B$40,2,FALSE),IF(I427=21001,VLOOKUP(J427,'ISO-reference'!$E$1:$F$75,2,FALSE),"No ISO Mapping")))</f>
        <v> Determining requirements for products &amp; services</v>
      </c>
      <c r="L427" s="15" t="s">
        <v>217</v>
      </c>
      <c r="M427" s="18"/>
      <c r="N427" s="19">
        <f t="shared" si="24"/>
        <v>43739</v>
      </c>
      <c r="O427" s="19">
        <v>43874.0</v>
      </c>
      <c r="P427" s="14" t="s">
        <v>839</v>
      </c>
      <c r="Q427" s="13" t="str">
        <f t="shared" si="2"/>
        <v>Closed</v>
      </c>
      <c r="R427" s="17">
        <f t="shared" si="3"/>
        <v>195</v>
      </c>
      <c r="S427" s="17">
        <f t="shared" si="4"/>
        <v>135</v>
      </c>
      <c r="T427" s="13"/>
      <c r="U427" s="13">
        <v>15932.0</v>
      </c>
    </row>
    <row r="428" ht="15.75" customHeight="1">
      <c r="A428" s="5">
        <v>427.0</v>
      </c>
      <c r="B428" s="6" t="s">
        <v>840</v>
      </c>
      <c r="C428" s="7" t="s">
        <v>22</v>
      </c>
      <c r="D428" s="8">
        <v>43679.0</v>
      </c>
      <c r="E428" s="8" t="s">
        <v>23</v>
      </c>
      <c r="F428" s="8" t="s">
        <v>92</v>
      </c>
      <c r="G428" s="7" t="s">
        <v>191</v>
      </c>
      <c r="H428" s="9" t="s">
        <v>26</v>
      </c>
      <c r="I428" s="10">
        <v>9001.0</v>
      </c>
      <c r="J428" s="7" t="s">
        <v>216</v>
      </c>
      <c r="K428" s="6" t="str">
        <f>IF(I428=9001,VLOOKUP(J428,'ISO-reference'!$C$1:$D$67,2,FALSE),IF(I428=45001,VLOOKUP(J428,'ISO-reference'!$A$1:$B$40,2,FALSE),IF(I428=21001,VLOOKUP(J428,'ISO-reference'!$E$1:$F$75,2,FALSE),"No ISO Mapping")))</f>
        <v> Determining requirements for products &amp; services</v>
      </c>
      <c r="L428" s="7" t="s">
        <v>217</v>
      </c>
      <c r="M428" s="11"/>
      <c r="N428" s="12">
        <f t="shared" si="24"/>
        <v>43739</v>
      </c>
      <c r="O428" s="12">
        <v>43895.0</v>
      </c>
      <c r="P428" s="6" t="s">
        <v>841</v>
      </c>
      <c r="Q428" s="5" t="str">
        <f t="shared" si="2"/>
        <v>Closed</v>
      </c>
      <c r="R428" s="10">
        <f t="shared" si="3"/>
        <v>216</v>
      </c>
      <c r="S428" s="10">
        <f t="shared" si="4"/>
        <v>156</v>
      </c>
      <c r="T428" s="5"/>
      <c r="U428" s="5">
        <v>15933.0</v>
      </c>
    </row>
    <row r="429" ht="15.75" customHeight="1">
      <c r="A429" s="13">
        <v>428.0</v>
      </c>
      <c r="B429" s="14" t="s">
        <v>842</v>
      </c>
      <c r="C429" s="15" t="s">
        <v>22</v>
      </c>
      <c r="D429" s="16">
        <v>43679.0</v>
      </c>
      <c r="E429" s="16" t="s">
        <v>23</v>
      </c>
      <c r="F429" s="16" t="s">
        <v>92</v>
      </c>
      <c r="G429" s="15" t="s">
        <v>191</v>
      </c>
      <c r="H429" s="9" t="s">
        <v>26</v>
      </c>
      <c r="I429" s="17">
        <v>9001.0</v>
      </c>
      <c r="J429" s="15" t="s">
        <v>216</v>
      </c>
      <c r="K429" s="14" t="str">
        <f>IF(I429=9001,VLOOKUP(J429,'ISO-reference'!$C$1:$D$67,2,FALSE),IF(I429=45001,VLOOKUP(J429,'ISO-reference'!$A$1:$B$40,2,FALSE),IF(I429=21001,VLOOKUP(J429,'ISO-reference'!$E$1:$F$75,2,FALSE),"No ISO Mapping")))</f>
        <v> Determining requirements for products &amp; services</v>
      </c>
      <c r="L429" s="15" t="s">
        <v>217</v>
      </c>
      <c r="M429" s="18"/>
      <c r="N429" s="19">
        <f t="shared" si="24"/>
        <v>43739</v>
      </c>
      <c r="O429" s="19">
        <v>43944.0</v>
      </c>
      <c r="P429" s="14" t="s">
        <v>843</v>
      </c>
      <c r="Q429" s="13" t="str">
        <f t="shared" si="2"/>
        <v>Closed</v>
      </c>
      <c r="R429" s="17">
        <f t="shared" si="3"/>
        <v>265</v>
      </c>
      <c r="S429" s="17">
        <f t="shared" si="4"/>
        <v>205</v>
      </c>
      <c r="T429" s="13"/>
      <c r="U429" s="13">
        <v>15934.0</v>
      </c>
    </row>
    <row r="430" ht="15.75" customHeight="1">
      <c r="A430" s="5">
        <v>429.0</v>
      </c>
      <c r="B430" s="6" t="s">
        <v>844</v>
      </c>
      <c r="C430" s="7" t="s">
        <v>22</v>
      </c>
      <c r="D430" s="8">
        <v>43679.0</v>
      </c>
      <c r="E430" s="8" t="s">
        <v>23</v>
      </c>
      <c r="F430" s="8" t="s">
        <v>92</v>
      </c>
      <c r="G430" s="7" t="s">
        <v>191</v>
      </c>
      <c r="H430" s="9" t="s">
        <v>26</v>
      </c>
      <c r="I430" s="10">
        <v>9001.0</v>
      </c>
      <c r="J430" s="7" t="s">
        <v>216</v>
      </c>
      <c r="K430" s="6" t="str">
        <f>IF(I430=9001,VLOOKUP(J430,'ISO-reference'!$C$1:$D$67,2,FALSE),IF(I430=45001,VLOOKUP(J430,'ISO-reference'!$A$1:$B$40,2,FALSE),IF(I430=21001,VLOOKUP(J430,'ISO-reference'!$E$1:$F$75,2,FALSE),"No ISO Mapping")))</f>
        <v> Determining requirements for products &amp; services</v>
      </c>
      <c r="L430" s="7" t="s">
        <v>217</v>
      </c>
      <c r="M430" s="11"/>
      <c r="N430" s="12">
        <f t="shared" si="24"/>
        <v>43739</v>
      </c>
      <c r="O430" s="12">
        <v>43879.0</v>
      </c>
      <c r="P430" s="6" t="s">
        <v>845</v>
      </c>
      <c r="Q430" s="5" t="str">
        <f t="shared" si="2"/>
        <v>Closed</v>
      </c>
      <c r="R430" s="10">
        <f t="shared" si="3"/>
        <v>200</v>
      </c>
      <c r="S430" s="10">
        <f t="shared" si="4"/>
        <v>140</v>
      </c>
      <c r="T430" s="5"/>
      <c r="U430" s="5">
        <v>15935.0</v>
      </c>
    </row>
    <row r="431" ht="15.75" customHeight="1">
      <c r="A431" s="13">
        <v>430.0</v>
      </c>
      <c r="B431" s="14" t="s">
        <v>846</v>
      </c>
      <c r="C431" s="15" t="s">
        <v>22</v>
      </c>
      <c r="D431" s="16">
        <v>43679.0</v>
      </c>
      <c r="E431" s="16" t="s">
        <v>23</v>
      </c>
      <c r="F431" s="16" t="s">
        <v>92</v>
      </c>
      <c r="G431" s="15" t="s">
        <v>191</v>
      </c>
      <c r="H431" s="9" t="s">
        <v>26</v>
      </c>
      <c r="I431" s="17">
        <v>9001.0</v>
      </c>
      <c r="J431" s="15" t="s">
        <v>216</v>
      </c>
      <c r="K431" s="14" t="str">
        <f>IF(I431=9001,VLOOKUP(J431,'ISO-reference'!$C$1:$D$67,2,FALSE),IF(I431=45001,VLOOKUP(J431,'ISO-reference'!$A$1:$B$40,2,FALSE),IF(I431=21001,VLOOKUP(J431,'ISO-reference'!$E$1:$F$75,2,FALSE),"No ISO Mapping")))</f>
        <v> Determining requirements for products &amp; services</v>
      </c>
      <c r="L431" s="15" t="s">
        <v>217</v>
      </c>
      <c r="M431" s="18"/>
      <c r="N431" s="19">
        <f t="shared" si="24"/>
        <v>43739</v>
      </c>
      <c r="O431" s="19">
        <v>43874.0</v>
      </c>
      <c r="P431" s="14" t="s">
        <v>847</v>
      </c>
      <c r="Q431" s="13" t="str">
        <f t="shared" si="2"/>
        <v>Closed</v>
      </c>
      <c r="R431" s="17">
        <f t="shared" si="3"/>
        <v>195</v>
      </c>
      <c r="S431" s="17">
        <f t="shared" si="4"/>
        <v>135</v>
      </c>
      <c r="T431" s="13"/>
      <c r="U431" s="13">
        <v>15936.0</v>
      </c>
    </row>
    <row r="432" ht="15.75" customHeight="1">
      <c r="A432" s="5">
        <v>431.0</v>
      </c>
      <c r="B432" s="6" t="s">
        <v>848</v>
      </c>
      <c r="C432" s="7" t="s">
        <v>22</v>
      </c>
      <c r="D432" s="8">
        <v>43679.0</v>
      </c>
      <c r="E432" s="8" t="s">
        <v>23</v>
      </c>
      <c r="F432" s="8" t="s">
        <v>92</v>
      </c>
      <c r="G432" s="7" t="s">
        <v>191</v>
      </c>
      <c r="H432" s="9" t="s">
        <v>26</v>
      </c>
      <c r="I432" s="10">
        <v>9001.0</v>
      </c>
      <c r="J432" s="7" t="s">
        <v>216</v>
      </c>
      <c r="K432" s="6" t="str">
        <f>IF(I432=9001,VLOOKUP(J432,'ISO-reference'!$C$1:$D$67,2,FALSE),IF(I432=45001,VLOOKUP(J432,'ISO-reference'!$A$1:$B$40,2,FALSE),IF(I432=21001,VLOOKUP(J432,'ISO-reference'!$E$1:$F$75,2,FALSE),"No ISO Mapping")))</f>
        <v> Determining requirements for products &amp; services</v>
      </c>
      <c r="L432" s="7" t="s">
        <v>217</v>
      </c>
      <c r="M432" s="11"/>
      <c r="N432" s="12">
        <f t="shared" si="24"/>
        <v>43739</v>
      </c>
      <c r="O432" s="12">
        <v>43876.0</v>
      </c>
      <c r="P432" s="6" t="s">
        <v>722</v>
      </c>
      <c r="Q432" s="5" t="str">
        <f t="shared" si="2"/>
        <v>Closed</v>
      </c>
      <c r="R432" s="10">
        <f t="shared" si="3"/>
        <v>197</v>
      </c>
      <c r="S432" s="10">
        <f t="shared" si="4"/>
        <v>137</v>
      </c>
      <c r="T432" s="5"/>
      <c r="U432" s="5">
        <v>15937.0</v>
      </c>
    </row>
    <row r="433" ht="15.75" hidden="1" customHeight="1">
      <c r="A433" s="13">
        <v>432.0</v>
      </c>
      <c r="B433" s="14" t="s">
        <v>849</v>
      </c>
      <c r="C433" s="15" t="s">
        <v>22</v>
      </c>
      <c r="D433" s="16">
        <v>43679.0</v>
      </c>
      <c r="E433" s="16" t="s">
        <v>23</v>
      </c>
      <c r="F433" s="16" t="s">
        <v>92</v>
      </c>
      <c r="G433" s="15" t="s">
        <v>191</v>
      </c>
      <c r="H433" s="20" t="s">
        <v>105</v>
      </c>
      <c r="I433" s="17">
        <v>9001.0</v>
      </c>
      <c r="J433" s="15" t="s">
        <v>216</v>
      </c>
      <c r="K433" s="14" t="str">
        <f>IF(I433=9001,VLOOKUP(J433,'ISO-reference'!$C$1:$D$67,2,FALSE),IF(I433=45001,VLOOKUP(J433,'ISO-reference'!$A$1:$B$40,2,FALSE),IF(I433=21001,VLOOKUP(J433,'ISO-reference'!$E$1:$F$75,2,FALSE),"No ISO Mapping")))</f>
        <v> Determining requirements for products &amp; services</v>
      </c>
      <c r="L433" s="15" t="s">
        <v>217</v>
      </c>
      <c r="M433" s="18"/>
      <c r="N433" s="19">
        <f t="shared" si="24"/>
        <v>43739</v>
      </c>
      <c r="O433" s="19">
        <v>43878.0</v>
      </c>
      <c r="P433" s="14" t="s">
        <v>809</v>
      </c>
      <c r="Q433" s="13" t="str">
        <f t="shared" si="2"/>
        <v>Closed</v>
      </c>
      <c r="R433" s="17">
        <f t="shared" si="3"/>
        <v>199</v>
      </c>
      <c r="S433" s="17">
        <f t="shared" si="4"/>
        <v>139</v>
      </c>
      <c r="T433" s="13"/>
      <c r="U433" s="13">
        <v>15938.0</v>
      </c>
    </row>
    <row r="434" ht="15.75" hidden="1" customHeight="1">
      <c r="A434" s="5">
        <v>433.0</v>
      </c>
      <c r="B434" s="6" t="s">
        <v>850</v>
      </c>
      <c r="C434" s="7" t="s">
        <v>22</v>
      </c>
      <c r="D434" s="8">
        <v>43679.0</v>
      </c>
      <c r="E434" s="8" t="s">
        <v>23</v>
      </c>
      <c r="F434" s="8" t="s">
        <v>92</v>
      </c>
      <c r="G434" s="7" t="s">
        <v>191</v>
      </c>
      <c r="H434" s="20" t="s">
        <v>105</v>
      </c>
      <c r="I434" s="10">
        <v>9001.0</v>
      </c>
      <c r="J434" s="7" t="s">
        <v>216</v>
      </c>
      <c r="K434" s="6" t="str">
        <f>IF(I434=9001,VLOOKUP(J434,'ISO-reference'!$C$1:$D$67,2,FALSE),IF(I434=45001,VLOOKUP(J434,'ISO-reference'!$A$1:$B$40,2,FALSE),IF(I434=21001,VLOOKUP(J434,'ISO-reference'!$E$1:$F$75,2,FALSE),"No ISO Mapping")))</f>
        <v> Determining requirements for products &amp; services</v>
      </c>
      <c r="L434" s="7" t="s">
        <v>217</v>
      </c>
      <c r="M434" s="11"/>
      <c r="N434" s="12">
        <f t="shared" si="24"/>
        <v>43739</v>
      </c>
      <c r="O434" s="12">
        <v>43879.0</v>
      </c>
      <c r="P434" s="6" t="s">
        <v>851</v>
      </c>
      <c r="Q434" s="5" t="str">
        <f t="shared" si="2"/>
        <v>Closed</v>
      </c>
      <c r="R434" s="10">
        <f t="shared" si="3"/>
        <v>200</v>
      </c>
      <c r="S434" s="10">
        <f t="shared" si="4"/>
        <v>140</v>
      </c>
      <c r="T434" s="5"/>
      <c r="U434" s="5">
        <v>15939.0</v>
      </c>
    </row>
    <row r="435" ht="15.75" customHeight="1">
      <c r="A435" s="13">
        <v>434.0</v>
      </c>
      <c r="B435" s="14" t="s">
        <v>852</v>
      </c>
      <c r="C435" s="15" t="s">
        <v>22</v>
      </c>
      <c r="D435" s="16">
        <v>43679.0</v>
      </c>
      <c r="E435" s="16" t="s">
        <v>23</v>
      </c>
      <c r="F435" s="16" t="s">
        <v>92</v>
      </c>
      <c r="G435" s="15" t="s">
        <v>191</v>
      </c>
      <c r="H435" s="9" t="s">
        <v>26</v>
      </c>
      <c r="I435" s="17">
        <v>9001.0</v>
      </c>
      <c r="J435" s="15" t="s">
        <v>216</v>
      </c>
      <c r="K435" s="14" t="str">
        <f>IF(I435=9001,VLOOKUP(J435,'ISO-reference'!$C$1:$D$67,2,FALSE),IF(I435=45001,VLOOKUP(J435,'ISO-reference'!$A$1:$B$40,2,FALSE),IF(I435=21001,VLOOKUP(J435,'ISO-reference'!$E$1:$F$75,2,FALSE),"No ISO Mapping")))</f>
        <v> Determining requirements for products &amp; services</v>
      </c>
      <c r="L435" s="15" t="s">
        <v>217</v>
      </c>
      <c r="M435" s="18"/>
      <c r="N435" s="19">
        <f t="shared" si="24"/>
        <v>43739</v>
      </c>
      <c r="O435" s="19">
        <v>43874.0</v>
      </c>
      <c r="P435" s="14" t="s">
        <v>853</v>
      </c>
      <c r="Q435" s="13" t="str">
        <f t="shared" si="2"/>
        <v>Closed</v>
      </c>
      <c r="R435" s="17">
        <f t="shared" si="3"/>
        <v>195</v>
      </c>
      <c r="S435" s="17">
        <f t="shared" si="4"/>
        <v>135</v>
      </c>
      <c r="T435" s="13"/>
      <c r="U435" s="13">
        <v>15940.0</v>
      </c>
    </row>
    <row r="436" ht="15.75" customHeight="1">
      <c r="A436" s="5">
        <v>435.0</v>
      </c>
      <c r="B436" s="6" t="s">
        <v>854</v>
      </c>
      <c r="C436" s="7" t="s">
        <v>22</v>
      </c>
      <c r="D436" s="8">
        <v>43679.0</v>
      </c>
      <c r="E436" s="8" t="s">
        <v>23</v>
      </c>
      <c r="F436" s="8" t="s">
        <v>92</v>
      </c>
      <c r="G436" s="7" t="s">
        <v>191</v>
      </c>
      <c r="H436" s="9" t="s">
        <v>26</v>
      </c>
      <c r="I436" s="10">
        <v>9001.0</v>
      </c>
      <c r="J436" s="7" t="s">
        <v>216</v>
      </c>
      <c r="K436" s="6" t="str">
        <f>IF(I436=9001,VLOOKUP(J436,'ISO-reference'!$C$1:$D$67,2,FALSE),IF(I436=45001,VLOOKUP(J436,'ISO-reference'!$A$1:$B$40,2,FALSE),IF(I436=21001,VLOOKUP(J436,'ISO-reference'!$E$1:$F$75,2,FALSE),"No ISO Mapping")))</f>
        <v> Determining requirements for products &amp; services</v>
      </c>
      <c r="L436" s="7" t="s">
        <v>217</v>
      </c>
      <c r="M436" s="11"/>
      <c r="N436" s="12">
        <f t="shared" si="24"/>
        <v>43739</v>
      </c>
      <c r="O436" s="12">
        <v>43895.0</v>
      </c>
      <c r="P436" s="6" t="s">
        <v>855</v>
      </c>
      <c r="Q436" s="5" t="str">
        <f t="shared" si="2"/>
        <v>Closed</v>
      </c>
      <c r="R436" s="10">
        <f t="shared" si="3"/>
        <v>216</v>
      </c>
      <c r="S436" s="10">
        <f t="shared" si="4"/>
        <v>156</v>
      </c>
      <c r="T436" s="5"/>
      <c r="U436" s="5">
        <v>15941.0</v>
      </c>
    </row>
    <row r="437" ht="15.75" hidden="1" customHeight="1">
      <c r="A437" s="13">
        <v>436.0</v>
      </c>
      <c r="B437" s="14" t="s">
        <v>856</v>
      </c>
      <c r="C437" s="15" t="s">
        <v>22</v>
      </c>
      <c r="D437" s="16">
        <v>43679.0</v>
      </c>
      <c r="E437" s="16" t="s">
        <v>23</v>
      </c>
      <c r="F437" s="16" t="s">
        <v>92</v>
      </c>
      <c r="G437" s="15" t="s">
        <v>191</v>
      </c>
      <c r="H437" s="20" t="s">
        <v>105</v>
      </c>
      <c r="I437" s="17">
        <v>9001.0</v>
      </c>
      <c r="J437" s="15" t="s">
        <v>216</v>
      </c>
      <c r="K437" s="14" t="str">
        <f>IF(I437=9001,VLOOKUP(J437,'ISO-reference'!$C$1:$D$67,2,FALSE),IF(I437=45001,VLOOKUP(J437,'ISO-reference'!$A$1:$B$40,2,FALSE),IF(I437=21001,VLOOKUP(J437,'ISO-reference'!$E$1:$F$75,2,FALSE),"No ISO Mapping")))</f>
        <v> Determining requirements for products &amp; services</v>
      </c>
      <c r="L437" s="15" t="s">
        <v>217</v>
      </c>
      <c r="M437" s="18"/>
      <c r="N437" s="19">
        <f t="shared" si="24"/>
        <v>43739</v>
      </c>
      <c r="O437" s="19">
        <v>43874.0</v>
      </c>
      <c r="P437" s="14" t="s">
        <v>857</v>
      </c>
      <c r="Q437" s="13" t="str">
        <f t="shared" si="2"/>
        <v>Closed</v>
      </c>
      <c r="R437" s="17">
        <f t="shared" si="3"/>
        <v>195</v>
      </c>
      <c r="S437" s="17">
        <f t="shared" si="4"/>
        <v>135</v>
      </c>
      <c r="T437" s="13"/>
      <c r="U437" s="13">
        <v>15943.0</v>
      </c>
    </row>
    <row r="438" ht="15.75" hidden="1" customHeight="1">
      <c r="A438" s="5">
        <v>437.0</v>
      </c>
      <c r="B438" s="6" t="s">
        <v>858</v>
      </c>
      <c r="C438" s="7" t="s">
        <v>22</v>
      </c>
      <c r="D438" s="8">
        <v>43679.0</v>
      </c>
      <c r="E438" s="8" t="s">
        <v>23</v>
      </c>
      <c r="F438" s="8" t="s">
        <v>92</v>
      </c>
      <c r="G438" s="7" t="s">
        <v>191</v>
      </c>
      <c r="H438" s="20" t="s">
        <v>105</v>
      </c>
      <c r="I438" s="10">
        <v>9001.0</v>
      </c>
      <c r="J438" s="7" t="s">
        <v>216</v>
      </c>
      <c r="K438" s="6" t="str">
        <f>IF(I438=9001,VLOOKUP(J438,'ISO-reference'!$C$1:$D$67,2,FALSE),IF(I438=45001,VLOOKUP(J438,'ISO-reference'!$A$1:$B$40,2,FALSE),IF(I438=21001,VLOOKUP(J438,'ISO-reference'!$E$1:$F$75,2,FALSE),"No ISO Mapping")))</f>
        <v> Determining requirements for products &amp; services</v>
      </c>
      <c r="L438" s="7" t="s">
        <v>217</v>
      </c>
      <c r="M438" s="11"/>
      <c r="N438" s="12">
        <f t="shared" si="24"/>
        <v>43739</v>
      </c>
      <c r="O438" s="12">
        <v>43874.0</v>
      </c>
      <c r="P438" s="6" t="s">
        <v>859</v>
      </c>
      <c r="Q438" s="5" t="str">
        <f t="shared" si="2"/>
        <v>Closed</v>
      </c>
      <c r="R438" s="10">
        <f t="shared" si="3"/>
        <v>195</v>
      </c>
      <c r="S438" s="10">
        <f t="shared" si="4"/>
        <v>135</v>
      </c>
      <c r="T438" s="5"/>
      <c r="U438" s="5">
        <v>15944.0</v>
      </c>
    </row>
    <row r="439" ht="15.75" customHeight="1">
      <c r="A439" s="13">
        <v>438.0</v>
      </c>
      <c r="B439" s="14" t="s">
        <v>860</v>
      </c>
      <c r="C439" s="15" t="s">
        <v>22</v>
      </c>
      <c r="D439" s="16">
        <v>43679.0</v>
      </c>
      <c r="E439" s="16" t="s">
        <v>23</v>
      </c>
      <c r="F439" s="16" t="s">
        <v>92</v>
      </c>
      <c r="G439" s="15" t="s">
        <v>191</v>
      </c>
      <c r="H439" s="9" t="s">
        <v>26</v>
      </c>
      <c r="I439" s="17">
        <v>9001.0</v>
      </c>
      <c r="J439" s="15" t="s">
        <v>216</v>
      </c>
      <c r="K439" s="14" t="str">
        <f>IF(I439=9001,VLOOKUP(J439,'ISO-reference'!$C$1:$D$67,2,FALSE),IF(I439=45001,VLOOKUP(J439,'ISO-reference'!$A$1:$B$40,2,FALSE),IF(I439=21001,VLOOKUP(J439,'ISO-reference'!$E$1:$F$75,2,FALSE),"No ISO Mapping")))</f>
        <v> Determining requirements for products &amp; services</v>
      </c>
      <c r="L439" s="15" t="s">
        <v>217</v>
      </c>
      <c r="M439" s="18"/>
      <c r="N439" s="19">
        <f t="shared" si="24"/>
        <v>43739</v>
      </c>
      <c r="O439" s="19">
        <v>43878.0</v>
      </c>
      <c r="P439" s="14" t="s">
        <v>718</v>
      </c>
      <c r="Q439" s="13" t="str">
        <f t="shared" si="2"/>
        <v>Closed</v>
      </c>
      <c r="R439" s="17">
        <f t="shared" si="3"/>
        <v>199</v>
      </c>
      <c r="S439" s="17">
        <f t="shared" si="4"/>
        <v>139</v>
      </c>
      <c r="T439" s="13"/>
      <c r="U439" s="13">
        <v>15945.0</v>
      </c>
    </row>
    <row r="440" ht="15.75" customHeight="1">
      <c r="A440" s="5">
        <v>439.0</v>
      </c>
      <c r="B440" s="6" t="s">
        <v>861</v>
      </c>
      <c r="C440" s="7" t="s">
        <v>22</v>
      </c>
      <c r="D440" s="8">
        <v>43679.0</v>
      </c>
      <c r="E440" s="8" t="s">
        <v>23</v>
      </c>
      <c r="F440" s="8" t="s">
        <v>92</v>
      </c>
      <c r="G440" s="7" t="s">
        <v>191</v>
      </c>
      <c r="H440" s="9" t="s">
        <v>26</v>
      </c>
      <c r="I440" s="10">
        <v>9001.0</v>
      </c>
      <c r="J440" s="7" t="s">
        <v>216</v>
      </c>
      <c r="K440" s="6" t="str">
        <f>IF(I440=9001,VLOOKUP(J440,'ISO-reference'!$C$1:$D$67,2,FALSE),IF(I440=45001,VLOOKUP(J440,'ISO-reference'!$A$1:$B$40,2,FALSE),IF(I440=21001,VLOOKUP(J440,'ISO-reference'!$E$1:$F$75,2,FALSE),"No ISO Mapping")))</f>
        <v> Determining requirements for products &amp; services</v>
      </c>
      <c r="L440" s="7" t="s">
        <v>217</v>
      </c>
      <c r="M440" s="11"/>
      <c r="N440" s="12">
        <f t="shared" si="24"/>
        <v>43739</v>
      </c>
      <c r="O440" s="12">
        <v>43910.0</v>
      </c>
      <c r="P440" s="6" t="s">
        <v>862</v>
      </c>
      <c r="Q440" s="5" t="str">
        <f t="shared" si="2"/>
        <v>Closed</v>
      </c>
      <c r="R440" s="10">
        <f t="shared" si="3"/>
        <v>231</v>
      </c>
      <c r="S440" s="10">
        <f t="shared" si="4"/>
        <v>171</v>
      </c>
      <c r="T440" s="5"/>
      <c r="U440" s="5">
        <v>15946.0</v>
      </c>
    </row>
    <row r="441" ht="15.75" customHeight="1">
      <c r="A441" s="13">
        <v>440.0</v>
      </c>
      <c r="B441" s="14" t="s">
        <v>863</v>
      </c>
      <c r="C441" s="15" t="s">
        <v>22</v>
      </c>
      <c r="D441" s="16">
        <v>43679.0</v>
      </c>
      <c r="E441" s="16" t="s">
        <v>23</v>
      </c>
      <c r="F441" s="16" t="s">
        <v>92</v>
      </c>
      <c r="G441" s="15" t="s">
        <v>191</v>
      </c>
      <c r="H441" s="9" t="s">
        <v>26</v>
      </c>
      <c r="I441" s="17">
        <v>9001.0</v>
      </c>
      <c r="J441" s="15" t="s">
        <v>216</v>
      </c>
      <c r="K441" s="14" t="str">
        <f>IF(I441=9001,VLOOKUP(J441,'ISO-reference'!$C$1:$D$67,2,FALSE),IF(I441=45001,VLOOKUP(J441,'ISO-reference'!$A$1:$B$40,2,FALSE),IF(I441=21001,VLOOKUP(J441,'ISO-reference'!$E$1:$F$75,2,FALSE),"No ISO Mapping")))</f>
        <v> Determining requirements for products &amp; services</v>
      </c>
      <c r="L441" s="15" t="s">
        <v>217</v>
      </c>
      <c r="M441" s="18"/>
      <c r="N441" s="19">
        <f t="shared" si="24"/>
        <v>43739</v>
      </c>
      <c r="O441" s="19">
        <v>43949.0</v>
      </c>
      <c r="P441" s="14" t="s">
        <v>864</v>
      </c>
      <c r="Q441" s="13" t="str">
        <f t="shared" si="2"/>
        <v>Closed</v>
      </c>
      <c r="R441" s="17">
        <f t="shared" si="3"/>
        <v>270</v>
      </c>
      <c r="S441" s="17">
        <f t="shared" si="4"/>
        <v>210</v>
      </c>
      <c r="T441" s="13"/>
      <c r="U441" s="13">
        <v>15947.0</v>
      </c>
    </row>
    <row r="442" ht="15.75" customHeight="1">
      <c r="A442" s="5">
        <v>441.0</v>
      </c>
      <c r="B442" s="6" t="s">
        <v>865</v>
      </c>
      <c r="C442" s="7" t="s">
        <v>22</v>
      </c>
      <c r="D442" s="8">
        <v>43679.0</v>
      </c>
      <c r="E442" s="8" t="s">
        <v>23</v>
      </c>
      <c r="F442" s="8" t="s">
        <v>92</v>
      </c>
      <c r="G442" s="7" t="s">
        <v>191</v>
      </c>
      <c r="H442" s="9" t="s">
        <v>26</v>
      </c>
      <c r="I442" s="10">
        <v>9001.0</v>
      </c>
      <c r="J442" s="7" t="s">
        <v>216</v>
      </c>
      <c r="K442" s="6" t="str">
        <f>IF(I442=9001,VLOOKUP(J442,'ISO-reference'!$C$1:$D$67,2,FALSE),IF(I442=45001,VLOOKUP(J442,'ISO-reference'!$A$1:$B$40,2,FALSE),IF(I442=21001,VLOOKUP(J442,'ISO-reference'!$E$1:$F$75,2,FALSE),"No ISO Mapping")))</f>
        <v> Determining requirements for products &amp; services</v>
      </c>
      <c r="L442" s="7" t="s">
        <v>217</v>
      </c>
      <c r="M442" s="11"/>
      <c r="N442" s="12">
        <f t="shared" si="24"/>
        <v>43739</v>
      </c>
      <c r="O442" s="12">
        <v>43944.0</v>
      </c>
      <c r="P442" s="6" t="s">
        <v>866</v>
      </c>
      <c r="Q442" s="5" t="str">
        <f t="shared" si="2"/>
        <v>Closed</v>
      </c>
      <c r="R442" s="10">
        <f t="shared" si="3"/>
        <v>265</v>
      </c>
      <c r="S442" s="10">
        <f t="shared" si="4"/>
        <v>205</v>
      </c>
      <c r="T442" s="5"/>
      <c r="U442" s="5">
        <v>15948.0</v>
      </c>
    </row>
    <row r="443" ht="15.75" hidden="1" customHeight="1">
      <c r="A443" s="13">
        <v>442.0</v>
      </c>
      <c r="B443" s="14" t="s">
        <v>867</v>
      </c>
      <c r="C443" s="15" t="s">
        <v>22</v>
      </c>
      <c r="D443" s="16">
        <v>43679.0</v>
      </c>
      <c r="E443" s="16" t="s">
        <v>23</v>
      </c>
      <c r="F443" s="16" t="s">
        <v>92</v>
      </c>
      <c r="G443" s="15" t="s">
        <v>191</v>
      </c>
      <c r="H443" s="20" t="s">
        <v>105</v>
      </c>
      <c r="I443" s="17">
        <v>9001.0</v>
      </c>
      <c r="J443" s="15" t="s">
        <v>216</v>
      </c>
      <c r="K443" s="14" t="str">
        <f>IF(I443=9001,VLOOKUP(J443,'ISO-reference'!$C$1:$D$67,2,FALSE),IF(I443=45001,VLOOKUP(J443,'ISO-reference'!$A$1:$B$40,2,FALSE),IF(I443=21001,VLOOKUP(J443,'ISO-reference'!$E$1:$F$75,2,FALSE),"No ISO Mapping")))</f>
        <v> Determining requirements for products &amp; services</v>
      </c>
      <c r="L443" s="15" t="s">
        <v>217</v>
      </c>
      <c r="M443" s="18"/>
      <c r="N443" s="19">
        <f t="shared" si="24"/>
        <v>43739</v>
      </c>
      <c r="O443" s="19">
        <v>43907.0</v>
      </c>
      <c r="P443" s="14" t="s">
        <v>868</v>
      </c>
      <c r="Q443" s="13" t="str">
        <f t="shared" si="2"/>
        <v>Closed</v>
      </c>
      <c r="R443" s="17">
        <f t="shared" si="3"/>
        <v>228</v>
      </c>
      <c r="S443" s="17">
        <f t="shared" si="4"/>
        <v>168</v>
      </c>
      <c r="T443" s="13"/>
      <c r="U443" s="13">
        <v>15952.0</v>
      </c>
    </row>
    <row r="444" ht="15.75" hidden="1" customHeight="1">
      <c r="A444" s="5">
        <v>443.0</v>
      </c>
      <c r="B444" s="6" t="s">
        <v>869</v>
      </c>
      <c r="C444" s="7" t="s">
        <v>22</v>
      </c>
      <c r="D444" s="8">
        <v>43679.0</v>
      </c>
      <c r="E444" s="8" t="s">
        <v>23</v>
      </c>
      <c r="F444" s="8" t="s">
        <v>92</v>
      </c>
      <c r="G444" s="7" t="s">
        <v>191</v>
      </c>
      <c r="H444" s="20" t="s">
        <v>105</v>
      </c>
      <c r="I444" s="10">
        <v>9001.0</v>
      </c>
      <c r="J444" s="7" t="s">
        <v>216</v>
      </c>
      <c r="K444" s="6" t="str">
        <f>IF(I444=9001,VLOOKUP(J444,'ISO-reference'!$C$1:$D$67,2,FALSE),IF(I444=45001,VLOOKUP(J444,'ISO-reference'!$A$1:$B$40,2,FALSE),IF(I444=21001,VLOOKUP(J444,'ISO-reference'!$E$1:$F$75,2,FALSE),"No ISO Mapping")))</f>
        <v> Determining requirements for products &amp; services</v>
      </c>
      <c r="L444" s="7" t="s">
        <v>217</v>
      </c>
      <c r="M444" s="11"/>
      <c r="N444" s="12">
        <f t="shared" si="24"/>
        <v>43739</v>
      </c>
      <c r="O444" s="12">
        <v>43876.0</v>
      </c>
      <c r="P444" s="6" t="s">
        <v>870</v>
      </c>
      <c r="Q444" s="5" t="str">
        <f t="shared" si="2"/>
        <v>Closed</v>
      </c>
      <c r="R444" s="10">
        <f t="shared" si="3"/>
        <v>197</v>
      </c>
      <c r="S444" s="10">
        <f t="shared" si="4"/>
        <v>137</v>
      </c>
      <c r="T444" s="5"/>
      <c r="U444" s="5">
        <v>15953.0</v>
      </c>
    </row>
    <row r="445" ht="15.75" hidden="1" customHeight="1">
      <c r="A445" s="13">
        <v>444.0</v>
      </c>
      <c r="B445" s="14" t="s">
        <v>871</v>
      </c>
      <c r="C445" s="15" t="s">
        <v>22</v>
      </c>
      <c r="D445" s="16">
        <v>43679.0</v>
      </c>
      <c r="E445" s="16" t="s">
        <v>23</v>
      </c>
      <c r="F445" s="16" t="s">
        <v>92</v>
      </c>
      <c r="G445" s="15" t="s">
        <v>191</v>
      </c>
      <c r="H445" s="20" t="s">
        <v>105</v>
      </c>
      <c r="I445" s="17">
        <v>9001.0</v>
      </c>
      <c r="J445" s="15" t="s">
        <v>102</v>
      </c>
      <c r="K445" s="14" t="str">
        <f>IF(I445=9001,VLOOKUP(J445,'ISO-reference'!$C$1:$D$67,2,FALSE),IF(I445=45001,VLOOKUP(J445,'ISO-reference'!$A$1:$B$40,2,FALSE),IF(I445=21001,VLOOKUP(J445,'ISO-reference'!$E$1:$F$75,2,FALSE),"No ISO Mapping")))</f>
        <v> Infrastructure</v>
      </c>
      <c r="L445" s="15" t="s">
        <v>217</v>
      </c>
      <c r="M445" s="18"/>
      <c r="N445" s="19">
        <f t="shared" si="24"/>
        <v>43739</v>
      </c>
      <c r="O445" s="19">
        <v>43910.0</v>
      </c>
      <c r="P445" s="14" t="s">
        <v>872</v>
      </c>
      <c r="Q445" s="13" t="str">
        <f t="shared" si="2"/>
        <v>Closed</v>
      </c>
      <c r="R445" s="17">
        <f t="shared" si="3"/>
        <v>231</v>
      </c>
      <c r="S445" s="17">
        <f t="shared" si="4"/>
        <v>171</v>
      </c>
      <c r="T445" s="13"/>
      <c r="U445" s="13">
        <v>15954.0</v>
      </c>
    </row>
    <row r="446" ht="15.75" customHeight="1">
      <c r="A446" s="5">
        <v>445.0</v>
      </c>
      <c r="B446" s="6" t="s">
        <v>873</v>
      </c>
      <c r="C446" s="7" t="s">
        <v>22</v>
      </c>
      <c r="D446" s="8">
        <v>43679.0</v>
      </c>
      <c r="E446" s="8" t="s">
        <v>23</v>
      </c>
      <c r="F446" s="8" t="s">
        <v>92</v>
      </c>
      <c r="G446" s="7" t="s">
        <v>191</v>
      </c>
      <c r="H446" s="9" t="s">
        <v>26</v>
      </c>
      <c r="I446" s="10">
        <v>45001.0</v>
      </c>
      <c r="J446" s="7">
        <v>7.1</v>
      </c>
      <c r="K446" s="6" t="str">
        <f>IF(I446=9001,VLOOKUP(J446,'ISO-reference'!$C$1:$D$67,2,FALSE),IF(I446=45001,VLOOKUP(J446,'ISO-reference'!$A$1:$B$40,2,FALSE),IF(I446=21001,VLOOKUP(J446,'ISO-reference'!$E$1:$F$75,2,FALSE),"No ISO Mapping")))</f>
        <v> Resources</v>
      </c>
      <c r="L446" s="7" t="s">
        <v>217</v>
      </c>
      <c r="M446" s="11"/>
      <c r="N446" s="12">
        <f t="shared" si="24"/>
        <v>43739</v>
      </c>
      <c r="O446" s="12">
        <v>43876.0</v>
      </c>
      <c r="P446" s="6" t="s">
        <v>431</v>
      </c>
      <c r="Q446" s="5" t="str">
        <f t="shared" si="2"/>
        <v>Closed</v>
      </c>
      <c r="R446" s="10">
        <f t="shared" si="3"/>
        <v>197</v>
      </c>
      <c r="S446" s="10">
        <f t="shared" si="4"/>
        <v>137</v>
      </c>
      <c r="T446" s="5"/>
      <c r="U446" s="5">
        <v>15955.0</v>
      </c>
    </row>
    <row r="447" ht="15.75" hidden="1" customHeight="1">
      <c r="A447" s="13">
        <v>446.0</v>
      </c>
      <c r="B447" s="14" t="s">
        <v>874</v>
      </c>
      <c r="C447" s="15" t="s">
        <v>22</v>
      </c>
      <c r="D447" s="16">
        <v>43679.0</v>
      </c>
      <c r="E447" s="16" t="s">
        <v>23</v>
      </c>
      <c r="F447" s="16" t="s">
        <v>92</v>
      </c>
      <c r="G447" s="15" t="s">
        <v>191</v>
      </c>
      <c r="H447" s="20" t="s">
        <v>105</v>
      </c>
      <c r="I447" s="17">
        <v>9001.0</v>
      </c>
      <c r="J447" s="15" t="s">
        <v>102</v>
      </c>
      <c r="K447" s="14" t="str">
        <f>IF(I447=9001,VLOOKUP(J447,'ISO-reference'!$C$1:$D$67,2,FALSE),IF(I447=45001,VLOOKUP(J447,'ISO-reference'!$A$1:$B$40,2,FALSE),IF(I447=21001,VLOOKUP(J447,'ISO-reference'!$E$1:$F$75,2,FALSE),"No ISO Mapping")))</f>
        <v> Infrastructure</v>
      </c>
      <c r="L447" s="15" t="s">
        <v>217</v>
      </c>
      <c r="M447" s="18"/>
      <c r="N447" s="19">
        <f t="shared" si="24"/>
        <v>43739</v>
      </c>
      <c r="O447" s="19">
        <v>43888.0</v>
      </c>
      <c r="P447" s="14" t="s">
        <v>875</v>
      </c>
      <c r="Q447" s="13" t="str">
        <f t="shared" si="2"/>
        <v>Closed</v>
      </c>
      <c r="R447" s="17">
        <f t="shared" si="3"/>
        <v>209</v>
      </c>
      <c r="S447" s="17">
        <f t="shared" si="4"/>
        <v>149</v>
      </c>
      <c r="T447" s="13"/>
      <c r="U447" s="13">
        <v>15956.0</v>
      </c>
    </row>
    <row r="448" ht="15.75" hidden="1" customHeight="1">
      <c r="A448" s="5">
        <v>447.0</v>
      </c>
      <c r="B448" s="6" t="s">
        <v>876</v>
      </c>
      <c r="C448" s="7" t="s">
        <v>22</v>
      </c>
      <c r="D448" s="8">
        <v>43679.0</v>
      </c>
      <c r="E448" s="8" t="s">
        <v>23</v>
      </c>
      <c r="F448" s="8" t="s">
        <v>92</v>
      </c>
      <c r="G448" s="7" t="s">
        <v>191</v>
      </c>
      <c r="H448" s="20" t="s">
        <v>105</v>
      </c>
      <c r="I448" s="10">
        <v>9001.0</v>
      </c>
      <c r="J448" s="7" t="s">
        <v>102</v>
      </c>
      <c r="K448" s="6" t="str">
        <f>IF(I448=9001,VLOOKUP(J448,'ISO-reference'!$C$1:$D$67,2,FALSE),IF(I448=45001,VLOOKUP(J448,'ISO-reference'!$A$1:$B$40,2,FALSE),IF(I448=21001,VLOOKUP(J448,'ISO-reference'!$E$1:$F$75,2,FALSE),"No ISO Mapping")))</f>
        <v> Infrastructure</v>
      </c>
      <c r="L448" s="7" t="s">
        <v>217</v>
      </c>
      <c r="M448" s="11"/>
      <c r="N448" s="12">
        <f t="shared" si="24"/>
        <v>43739</v>
      </c>
      <c r="O448" s="12">
        <v>43874.0</v>
      </c>
      <c r="P448" s="6" t="s">
        <v>877</v>
      </c>
      <c r="Q448" s="5" t="str">
        <f t="shared" si="2"/>
        <v>Closed</v>
      </c>
      <c r="R448" s="10">
        <f t="shared" si="3"/>
        <v>195</v>
      </c>
      <c r="S448" s="10">
        <f t="shared" si="4"/>
        <v>135</v>
      </c>
      <c r="T448" s="5"/>
      <c r="U448" s="5">
        <v>15958.0</v>
      </c>
    </row>
    <row r="449" ht="15.75" customHeight="1">
      <c r="A449" s="13">
        <v>448.0</v>
      </c>
      <c r="B449" s="14" t="s">
        <v>878</v>
      </c>
      <c r="C449" s="15" t="s">
        <v>22</v>
      </c>
      <c r="D449" s="16">
        <v>43679.0</v>
      </c>
      <c r="E449" s="16" t="s">
        <v>23</v>
      </c>
      <c r="F449" s="16" t="s">
        <v>92</v>
      </c>
      <c r="G449" s="15" t="s">
        <v>191</v>
      </c>
      <c r="H449" s="9" t="s">
        <v>26</v>
      </c>
      <c r="I449" s="17">
        <v>9001.0</v>
      </c>
      <c r="J449" s="15" t="s">
        <v>216</v>
      </c>
      <c r="K449" s="14" t="str">
        <f>IF(I449=9001,VLOOKUP(J449,'ISO-reference'!$C$1:$D$67,2,FALSE),IF(I449=45001,VLOOKUP(J449,'ISO-reference'!$A$1:$B$40,2,FALSE),IF(I449=21001,VLOOKUP(J449,'ISO-reference'!$E$1:$F$75,2,FALSE),"No ISO Mapping")))</f>
        <v> Determining requirements for products &amp; services</v>
      </c>
      <c r="L449" s="15" t="s">
        <v>217</v>
      </c>
      <c r="M449" s="18"/>
      <c r="N449" s="19">
        <f t="shared" si="24"/>
        <v>43739</v>
      </c>
      <c r="O449" s="19">
        <v>43895.0</v>
      </c>
      <c r="P449" s="14" t="s">
        <v>879</v>
      </c>
      <c r="Q449" s="13" t="str">
        <f t="shared" si="2"/>
        <v>Closed</v>
      </c>
      <c r="R449" s="17">
        <f t="shared" si="3"/>
        <v>216</v>
      </c>
      <c r="S449" s="17">
        <f t="shared" si="4"/>
        <v>156</v>
      </c>
      <c r="T449" s="13"/>
      <c r="U449" s="13">
        <v>15960.0</v>
      </c>
    </row>
    <row r="450" ht="15.75" hidden="1" customHeight="1">
      <c r="A450" s="5">
        <v>449.0</v>
      </c>
      <c r="B450" s="6" t="s">
        <v>880</v>
      </c>
      <c r="C450" s="7" t="s">
        <v>22</v>
      </c>
      <c r="D450" s="8">
        <v>43679.0</v>
      </c>
      <c r="E450" s="8" t="s">
        <v>23</v>
      </c>
      <c r="F450" s="8" t="s">
        <v>92</v>
      </c>
      <c r="G450" s="7" t="s">
        <v>191</v>
      </c>
      <c r="H450" s="20" t="s">
        <v>105</v>
      </c>
      <c r="I450" s="10">
        <v>45001.0</v>
      </c>
      <c r="J450" s="7">
        <v>7.4</v>
      </c>
      <c r="K450" s="6" t="str">
        <f>IF(I450=9001,VLOOKUP(J450,'ISO-reference'!$C$1:$D$67,2,FALSE),IF(I450=45001,VLOOKUP(J450,'ISO-reference'!$A$1:$B$40,2,FALSE),IF(I450=21001,VLOOKUP(J450,'ISO-reference'!$E$1:$F$75,2,FALSE),"No ISO Mapping")))</f>
        <v> Communication</v>
      </c>
      <c r="L450" s="7" t="s">
        <v>217</v>
      </c>
      <c r="M450" s="11"/>
      <c r="N450" s="12">
        <f t="shared" si="24"/>
        <v>43739</v>
      </c>
      <c r="O450" s="12">
        <v>43895.0</v>
      </c>
      <c r="P450" s="6" t="s">
        <v>881</v>
      </c>
      <c r="Q450" s="5" t="str">
        <f t="shared" si="2"/>
        <v>Closed</v>
      </c>
      <c r="R450" s="10">
        <f t="shared" si="3"/>
        <v>216</v>
      </c>
      <c r="S450" s="10">
        <f t="shared" si="4"/>
        <v>156</v>
      </c>
      <c r="T450" s="5"/>
      <c r="U450" s="5">
        <v>15990.0</v>
      </c>
    </row>
    <row r="451" ht="15.75" customHeight="1">
      <c r="A451" s="13">
        <v>450.0</v>
      </c>
      <c r="B451" s="14" t="s">
        <v>882</v>
      </c>
      <c r="C451" s="15" t="s">
        <v>22</v>
      </c>
      <c r="D451" s="16">
        <v>43679.0</v>
      </c>
      <c r="E451" s="16" t="s">
        <v>23</v>
      </c>
      <c r="F451" s="16" t="s">
        <v>92</v>
      </c>
      <c r="G451" s="15" t="s">
        <v>191</v>
      </c>
      <c r="H451" s="9" t="s">
        <v>26</v>
      </c>
      <c r="I451" s="17">
        <v>9001.0</v>
      </c>
      <c r="J451" s="15">
        <v>8.3</v>
      </c>
      <c r="K451" s="14" t="str">
        <f>IF(I451=9001,VLOOKUP(J451,'ISO-reference'!$C$1:$D$67,2,FALSE),IF(I451=45001,VLOOKUP(J451,'ISO-reference'!$A$1:$B$40,2,FALSE),IF(I451=21001,VLOOKUP(J451,'ISO-reference'!$E$1:$F$75,2,FALSE),"No ISO Mapping")))</f>
        <v> Design &amp; development of products &amp; services</v>
      </c>
      <c r="L451" s="15" t="s">
        <v>217</v>
      </c>
      <c r="M451" s="18"/>
      <c r="N451" s="19">
        <f t="shared" si="24"/>
        <v>43739</v>
      </c>
      <c r="O451" s="19">
        <v>43946.0</v>
      </c>
      <c r="P451" s="14" t="s">
        <v>883</v>
      </c>
      <c r="Q451" s="13" t="str">
        <f t="shared" si="2"/>
        <v>Closed</v>
      </c>
      <c r="R451" s="17">
        <f t="shared" si="3"/>
        <v>267</v>
      </c>
      <c r="S451" s="17">
        <f t="shared" si="4"/>
        <v>207</v>
      </c>
      <c r="T451" s="13"/>
      <c r="U451" s="13">
        <v>15991.0</v>
      </c>
    </row>
    <row r="452" ht="15.75" hidden="1" customHeight="1">
      <c r="A452" s="5">
        <v>451.0</v>
      </c>
      <c r="B452" s="6" t="s">
        <v>884</v>
      </c>
      <c r="C452" s="7" t="s">
        <v>22</v>
      </c>
      <c r="D452" s="8">
        <v>43679.0</v>
      </c>
      <c r="E452" s="8" t="s">
        <v>23</v>
      </c>
      <c r="F452" s="8" t="s">
        <v>92</v>
      </c>
      <c r="G452" s="7" t="s">
        <v>191</v>
      </c>
      <c r="H452" s="20" t="s">
        <v>105</v>
      </c>
      <c r="I452" s="10">
        <v>9001.0</v>
      </c>
      <c r="J452" s="7">
        <v>8.3</v>
      </c>
      <c r="K452" s="6" t="str">
        <f>IF(I452=9001,VLOOKUP(J452,'ISO-reference'!$C$1:$D$67,2,FALSE),IF(I452=45001,VLOOKUP(J452,'ISO-reference'!$A$1:$B$40,2,FALSE),IF(I452=21001,VLOOKUP(J452,'ISO-reference'!$E$1:$F$75,2,FALSE),"No ISO Mapping")))</f>
        <v> Design &amp; development of products &amp; services</v>
      </c>
      <c r="L452" s="7" t="s">
        <v>217</v>
      </c>
      <c r="M452" s="11"/>
      <c r="N452" s="12">
        <f t="shared" si="24"/>
        <v>43739</v>
      </c>
      <c r="O452" s="12">
        <v>43895.0</v>
      </c>
      <c r="P452" s="23" t="s">
        <v>885</v>
      </c>
      <c r="Q452" s="5" t="str">
        <f t="shared" si="2"/>
        <v>Closed</v>
      </c>
      <c r="R452" s="10">
        <f t="shared" si="3"/>
        <v>216</v>
      </c>
      <c r="S452" s="10">
        <f t="shared" si="4"/>
        <v>156</v>
      </c>
      <c r="T452" s="5"/>
      <c r="U452" s="5">
        <v>15994.0</v>
      </c>
    </row>
    <row r="453" ht="15.75" hidden="1" customHeight="1">
      <c r="A453" s="13">
        <v>452.0</v>
      </c>
      <c r="B453" s="14" t="s">
        <v>886</v>
      </c>
      <c r="C453" s="15" t="s">
        <v>22</v>
      </c>
      <c r="D453" s="16">
        <v>43679.0</v>
      </c>
      <c r="E453" s="16" t="s">
        <v>23</v>
      </c>
      <c r="F453" s="16" t="s">
        <v>92</v>
      </c>
      <c r="G453" s="15" t="s">
        <v>191</v>
      </c>
      <c r="H453" s="20" t="s">
        <v>105</v>
      </c>
      <c r="I453" s="17">
        <v>9001.0</v>
      </c>
      <c r="J453" s="15">
        <v>8.3</v>
      </c>
      <c r="K453" s="14" t="str">
        <f>IF(I453=9001,VLOOKUP(J453,'ISO-reference'!$C$1:$D$67,2,FALSE),IF(I453=45001,VLOOKUP(J453,'ISO-reference'!$A$1:$B$40,2,FALSE),IF(I453=21001,VLOOKUP(J453,'ISO-reference'!$E$1:$F$75,2,FALSE),"No ISO Mapping")))</f>
        <v> Design &amp; development of products &amp; services</v>
      </c>
      <c r="L453" s="15" t="s">
        <v>217</v>
      </c>
      <c r="M453" s="18"/>
      <c r="N453" s="19">
        <f t="shared" si="24"/>
        <v>43739</v>
      </c>
      <c r="O453" s="19">
        <v>43895.0</v>
      </c>
      <c r="P453" s="14" t="s">
        <v>887</v>
      </c>
      <c r="Q453" s="13" t="str">
        <f t="shared" si="2"/>
        <v>Closed</v>
      </c>
      <c r="R453" s="17">
        <f t="shared" si="3"/>
        <v>216</v>
      </c>
      <c r="S453" s="17">
        <f t="shared" si="4"/>
        <v>156</v>
      </c>
      <c r="T453" s="13"/>
      <c r="U453" s="13">
        <v>15995.0</v>
      </c>
    </row>
    <row r="454" ht="15.75" customHeight="1">
      <c r="A454" s="5">
        <v>453.0</v>
      </c>
      <c r="B454" s="6" t="s">
        <v>888</v>
      </c>
      <c r="C454" s="7" t="s">
        <v>22</v>
      </c>
      <c r="D454" s="8">
        <v>43679.0</v>
      </c>
      <c r="E454" s="8" t="s">
        <v>23</v>
      </c>
      <c r="F454" s="8" t="s">
        <v>92</v>
      </c>
      <c r="G454" s="7" t="s">
        <v>191</v>
      </c>
      <c r="H454" s="9" t="s">
        <v>26</v>
      </c>
      <c r="I454" s="10">
        <v>45001.0</v>
      </c>
      <c r="J454" s="7">
        <v>8.1</v>
      </c>
      <c r="K454" s="6" t="str">
        <f>IF(I454=9001,VLOOKUP(J454,'ISO-reference'!$C$1:$D$67,2,FALSE),IF(I454=45001,VLOOKUP(J454,'ISO-reference'!$A$1:$B$40,2,FALSE),IF(I454=21001,VLOOKUP(J454,'ISO-reference'!$E$1:$F$75,2,FALSE),"No ISO Mapping")))</f>
        <v> Operational planning and control</v>
      </c>
      <c r="L454" s="7" t="s">
        <v>217</v>
      </c>
      <c r="M454" s="11"/>
      <c r="N454" s="12">
        <f t="shared" si="24"/>
        <v>43739</v>
      </c>
      <c r="O454" s="12">
        <v>43895.0</v>
      </c>
      <c r="P454" s="6" t="s">
        <v>887</v>
      </c>
      <c r="Q454" s="5" t="str">
        <f t="shared" si="2"/>
        <v>Closed</v>
      </c>
      <c r="R454" s="10">
        <f t="shared" si="3"/>
        <v>216</v>
      </c>
      <c r="S454" s="10">
        <f t="shared" si="4"/>
        <v>156</v>
      </c>
      <c r="T454" s="5"/>
      <c r="U454" s="5">
        <v>15996.0</v>
      </c>
    </row>
    <row r="455" ht="15.75" customHeight="1">
      <c r="A455" s="13">
        <v>454.0</v>
      </c>
      <c r="B455" s="14" t="s">
        <v>889</v>
      </c>
      <c r="C455" s="15" t="s">
        <v>22</v>
      </c>
      <c r="D455" s="16">
        <v>43679.0</v>
      </c>
      <c r="E455" s="16" t="s">
        <v>23</v>
      </c>
      <c r="F455" s="16" t="s">
        <v>92</v>
      </c>
      <c r="G455" s="15" t="s">
        <v>191</v>
      </c>
      <c r="H455" s="9" t="s">
        <v>26</v>
      </c>
      <c r="I455" s="17">
        <v>45001.0</v>
      </c>
      <c r="J455" s="15">
        <v>8.1</v>
      </c>
      <c r="K455" s="14" t="str">
        <f>IF(I455=9001,VLOOKUP(J455,'ISO-reference'!$C$1:$D$67,2,FALSE),IF(I455=45001,VLOOKUP(J455,'ISO-reference'!$A$1:$B$40,2,FALSE),IF(I455=21001,VLOOKUP(J455,'ISO-reference'!$E$1:$F$75,2,FALSE),"No ISO Mapping")))</f>
        <v> Operational planning and control</v>
      </c>
      <c r="L455" s="15" t="s">
        <v>217</v>
      </c>
      <c r="M455" s="18"/>
      <c r="N455" s="19">
        <f t="shared" si="24"/>
        <v>43739</v>
      </c>
      <c r="O455" s="19">
        <v>43895.0</v>
      </c>
      <c r="P455" s="14" t="s">
        <v>890</v>
      </c>
      <c r="Q455" s="13" t="str">
        <f t="shared" si="2"/>
        <v>Closed</v>
      </c>
      <c r="R455" s="17">
        <f t="shared" si="3"/>
        <v>216</v>
      </c>
      <c r="S455" s="17">
        <f t="shared" si="4"/>
        <v>156</v>
      </c>
      <c r="T455" s="13"/>
      <c r="U455" s="13">
        <v>15998.0</v>
      </c>
    </row>
    <row r="456" ht="15.75" hidden="1" customHeight="1">
      <c r="A456" s="5">
        <v>455.0</v>
      </c>
      <c r="B456" s="6" t="s">
        <v>891</v>
      </c>
      <c r="C456" s="7" t="s">
        <v>22</v>
      </c>
      <c r="D456" s="8">
        <v>43679.0</v>
      </c>
      <c r="E456" s="8" t="s">
        <v>23</v>
      </c>
      <c r="F456" s="8" t="s">
        <v>92</v>
      </c>
      <c r="G456" s="7" t="s">
        <v>191</v>
      </c>
      <c r="H456" s="20" t="s">
        <v>105</v>
      </c>
      <c r="I456" s="10">
        <v>45001.0</v>
      </c>
      <c r="J456" s="7">
        <v>8.1</v>
      </c>
      <c r="K456" s="6" t="str">
        <f>IF(I456=9001,VLOOKUP(J456,'ISO-reference'!$C$1:$D$67,2,FALSE),IF(I456=45001,VLOOKUP(J456,'ISO-reference'!$A$1:$B$40,2,FALSE),IF(I456=21001,VLOOKUP(J456,'ISO-reference'!$E$1:$F$75,2,FALSE),"No ISO Mapping")))</f>
        <v> Operational planning and control</v>
      </c>
      <c r="L456" s="7" t="s">
        <v>217</v>
      </c>
      <c r="M456" s="11"/>
      <c r="N456" s="12">
        <f t="shared" si="24"/>
        <v>43739</v>
      </c>
      <c r="O456" s="12">
        <v>43895.0</v>
      </c>
      <c r="P456" s="23" t="s">
        <v>892</v>
      </c>
      <c r="Q456" s="5" t="str">
        <f t="shared" si="2"/>
        <v>Closed</v>
      </c>
      <c r="R456" s="10">
        <f t="shared" si="3"/>
        <v>216</v>
      </c>
      <c r="S456" s="10">
        <f t="shared" si="4"/>
        <v>156</v>
      </c>
      <c r="T456" s="5"/>
      <c r="U456" s="5">
        <v>16001.0</v>
      </c>
    </row>
    <row r="457" ht="15.75" hidden="1" customHeight="1">
      <c r="A457" s="13">
        <v>456.0</v>
      </c>
      <c r="B457" s="14" t="s">
        <v>893</v>
      </c>
      <c r="C457" s="15" t="s">
        <v>22</v>
      </c>
      <c r="D457" s="16">
        <v>43679.0</v>
      </c>
      <c r="E457" s="16" t="s">
        <v>23</v>
      </c>
      <c r="F457" s="16" t="s">
        <v>92</v>
      </c>
      <c r="G457" s="15" t="s">
        <v>191</v>
      </c>
      <c r="H457" s="20" t="s">
        <v>105</v>
      </c>
      <c r="I457" s="17">
        <v>45001.0</v>
      </c>
      <c r="J457" s="15">
        <v>8.1</v>
      </c>
      <c r="K457" s="14" t="str">
        <f>IF(I457=9001,VLOOKUP(J457,'ISO-reference'!$C$1:$D$67,2,FALSE),IF(I457=45001,VLOOKUP(J457,'ISO-reference'!$A$1:$B$40,2,FALSE),IF(I457=21001,VLOOKUP(J457,'ISO-reference'!$E$1:$F$75,2,FALSE),"No ISO Mapping")))</f>
        <v> Operational planning and control</v>
      </c>
      <c r="L457" s="15" t="s">
        <v>217</v>
      </c>
      <c r="M457" s="18"/>
      <c r="N457" s="19">
        <f t="shared" si="24"/>
        <v>43739</v>
      </c>
      <c r="O457" s="19">
        <v>43902.0</v>
      </c>
      <c r="P457" s="14" t="s">
        <v>894</v>
      </c>
      <c r="Q457" s="13" t="str">
        <f t="shared" si="2"/>
        <v>Closed</v>
      </c>
      <c r="R457" s="17">
        <f t="shared" si="3"/>
        <v>223</v>
      </c>
      <c r="S457" s="17">
        <f t="shared" si="4"/>
        <v>163</v>
      </c>
      <c r="T457" s="13"/>
      <c r="U457" s="13">
        <v>16002.0</v>
      </c>
    </row>
    <row r="458" ht="15.75" customHeight="1">
      <c r="A458" s="5">
        <v>457.0</v>
      </c>
      <c r="B458" s="6" t="s">
        <v>895</v>
      </c>
      <c r="C458" s="7" t="s">
        <v>22</v>
      </c>
      <c r="D458" s="8">
        <v>43679.0</v>
      </c>
      <c r="E458" s="8" t="s">
        <v>23</v>
      </c>
      <c r="F458" s="8" t="s">
        <v>92</v>
      </c>
      <c r="G458" s="7" t="s">
        <v>191</v>
      </c>
      <c r="H458" s="9" t="s">
        <v>26</v>
      </c>
      <c r="I458" s="10">
        <v>45001.0</v>
      </c>
      <c r="J458" s="7">
        <v>8.1</v>
      </c>
      <c r="K458" s="6" t="str">
        <f>IF(I458=9001,VLOOKUP(J458,'ISO-reference'!$C$1:$D$67,2,FALSE),IF(I458=45001,VLOOKUP(J458,'ISO-reference'!$A$1:$B$40,2,FALSE),IF(I458=21001,VLOOKUP(J458,'ISO-reference'!$E$1:$F$75,2,FALSE),"No ISO Mapping")))</f>
        <v> Operational planning and control</v>
      </c>
      <c r="L458" s="7" t="s">
        <v>217</v>
      </c>
      <c r="M458" s="11"/>
      <c r="N458" s="12">
        <f t="shared" si="24"/>
        <v>43739</v>
      </c>
      <c r="O458" s="12">
        <v>43895.0</v>
      </c>
      <c r="P458" s="6" t="s">
        <v>896</v>
      </c>
      <c r="Q458" s="5" t="str">
        <f t="shared" si="2"/>
        <v>Closed</v>
      </c>
      <c r="R458" s="10">
        <f t="shared" si="3"/>
        <v>216</v>
      </c>
      <c r="S458" s="10">
        <f t="shared" si="4"/>
        <v>156</v>
      </c>
      <c r="T458" s="5"/>
      <c r="U458" s="5">
        <v>16003.0</v>
      </c>
    </row>
    <row r="459" ht="15.75" customHeight="1">
      <c r="A459" s="13">
        <v>458.0</v>
      </c>
      <c r="B459" s="14" t="s">
        <v>897</v>
      </c>
      <c r="C459" s="15" t="s">
        <v>22</v>
      </c>
      <c r="D459" s="16">
        <v>43679.0</v>
      </c>
      <c r="E459" s="16" t="s">
        <v>23</v>
      </c>
      <c r="F459" s="16" t="s">
        <v>92</v>
      </c>
      <c r="G459" s="15" t="s">
        <v>191</v>
      </c>
      <c r="H459" s="9" t="s">
        <v>26</v>
      </c>
      <c r="I459" s="17">
        <v>45001.0</v>
      </c>
      <c r="J459" s="15">
        <v>8.1</v>
      </c>
      <c r="K459" s="14" t="str">
        <f>IF(I459=9001,VLOOKUP(J459,'ISO-reference'!$C$1:$D$67,2,FALSE),IF(I459=45001,VLOOKUP(J459,'ISO-reference'!$A$1:$B$40,2,FALSE),IF(I459=21001,VLOOKUP(J459,'ISO-reference'!$E$1:$F$75,2,FALSE),"No ISO Mapping")))</f>
        <v> Operational planning and control</v>
      </c>
      <c r="L459" s="15" t="s">
        <v>217</v>
      </c>
      <c r="M459" s="18"/>
      <c r="N459" s="19">
        <f t="shared" si="24"/>
        <v>43739</v>
      </c>
      <c r="O459" s="19">
        <v>43902.0</v>
      </c>
      <c r="P459" s="14" t="s">
        <v>898</v>
      </c>
      <c r="Q459" s="13" t="str">
        <f t="shared" si="2"/>
        <v>Closed</v>
      </c>
      <c r="R459" s="17">
        <f t="shared" si="3"/>
        <v>223</v>
      </c>
      <c r="S459" s="17">
        <f t="shared" si="4"/>
        <v>163</v>
      </c>
      <c r="T459" s="13"/>
      <c r="U459" s="13">
        <v>16004.0</v>
      </c>
    </row>
    <row r="460" ht="15.75" customHeight="1">
      <c r="A460" s="5">
        <v>459.0</v>
      </c>
      <c r="B460" s="6" t="s">
        <v>899</v>
      </c>
      <c r="C460" s="7" t="s">
        <v>22</v>
      </c>
      <c r="D460" s="8">
        <v>43679.0</v>
      </c>
      <c r="E460" s="8" t="s">
        <v>23</v>
      </c>
      <c r="F460" s="8" t="s">
        <v>92</v>
      </c>
      <c r="G460" s="7" t="s">
        <v>191</v>
      </c>
      <c r="H460" s="9" t="s">
        <v>26</v>
      </c>
      <c r="I460" s="10">
        <v>9001.0</v>
      </c>
      <c r="J460" s="7">
        <v>8.2</v>
      </c>
      <c r="K460" s="6" t="str">
        <f>IF(I460=9001,VLOOKUP(J460,'ISO-reference'!$C$1:$D$67,2,FALSE),IF(I460=45001,VLOOKUP(J460,'ISO-reference'!$A$1:$B$40,2,FALSE),IF(I460=21001,VLOOKUP(J460,'ISO-reference'!$E$1:$F$75,2,FALSE),"No ISO Mapping")))</f>
        <v> Requirements for products and services</v>
      </c>
      <c r="L460" s="7" t="s">
        <v>217</v>
      </c>
      <c r="M460" s="11"/>
      <c r="N460" s="12">
        <f t="shared" si="24"/>
        <v>43739</v>
      </c>
      <c r="O460" s="12">
        <v>43965.0</v>
      </c>
      <c r="P460" s="6" t="s">
        <v>900</v>
      </c>
      <c r="Q460" s="5" t="str">
        <f t="shared" si="2"/>
        <v>Closed</v>
      </c>
      <c r="R460" s="10">
        <f t="shared" si="3"/>
        <v>286</v>
      </c>
      <c r="S460" s="10">
        <f t="shared" si="4"/>
        <v>226</v>
      </c>
      <c r="T460" s="5"/>
      <c r="U460" s="5">
        <v>16006.0</v>
      </c>
    </row>
    <row r="461" ht="15.75" customHeight="1">
      <c r="A461" s="13">
        <v>460.0</v>
      </c>
      <c r="B461" s="14" t="s">
        <v>901</v>
      </c>
      <c r="C461" s="15" t="s">
        <v>22</v>
      </c>
      <c r="D461" s="16">
        <v>43679.0</v>
      </c>
      <c r="E461" s="16" t="s">
        <v>23</v>
      </c>
      <c r="F461" s="16" t="s">
        <v>92</v>
      </c>
      <c r="G461" s="15" t="s">
        <v>191</v>
      </c>
      <c r="H461" s="9" t="s">
        <v>26</v>
      </c>
      <c r="I461" s="17">
        <v>45001.0</v>
      </c>
      <c r="J461" s="15">
        <v>8.2</v>
      </c>
      <c r="K461" s="14" t="str">
        <f>IF(I461=9001,VLOOKUP(J461,'ISO-reference'!$C$1:$D$67,2,FALSE),IF(I461=45001,VLOOKUP(J461,'ISO-reference'!$A$1:$B$40,2,FALSE),IF(I461=21001,VLOOKUP(J461,'ISO-reference'!$E$1:$F$75,2,FALSE),"No ISO Mapping")))</f>
        <v> Emergency preparedness and response</v>
      </c>
      <c r="L461" s="15" t="s">
        <v>217</v>
      </c>
      <c r="M461" s="18"/>
      <c r="N461" s="19">
        <f t="shared" si="24"/>
        <v>43739</v>
      </c>
      <c r="O461" s="19">
        <v>43955.0</v>
      </c>
      <c r="P461" s="14" t="s">
        <v>902</v>
      </c>
      <c r="Q461" s="13" t="str">
        <f t="shared" si="2"/>
        <v>Closed</v>
      </c>
      <c r="R461" s="17">
        <f t="shared" si="3"/>
        <v>276</v>
      </c>
      <c r="S461" s="17">
        <f t="shared" si="4"/>
        <v>216</v>
      </c>
      <c r="T461" s="13"/>
      <c r="U461" s="13">
        <v>16008.0</v>
      </c>
    </row>
    <row r="462" ht="15.75" customHeight="1">
      <c r="A462" s="5">
        <v>461.0</v>
      </c>
      <c r="B462" s="6" t="s">
        <v>903</v>
      </c>
      <c r="C462" s="7" t="s">
        <v>22</v>
      </c>
      <c r="D462" s="8">
        <v>43679.0</v>
      </c>
      <c r="E462" s="8" t="s">
        <v>23</v>
      </c>
      <c r="F462" s="8" t="s">
        <v>92</v>
      </c>
      <c r="G462" s="7" t="s">
        <v>191</v>
      </c>
      <c r="H462" s="9" t="s">
        <v>26</v>
      </c>
      <c r="I462" s="10">
        <v>9001.0</v>
      </c>
      <c r="J462" s="7">
        <v>8.2</v>
      </c>
      <c r="K462" s="6" t="str">
        <f>IF(I462=9001,VLOOKUP(J462,'ISO-reference'!$C$1:$D$67,2,FALSE),IF(I462=45001,VLOOKUP(J462,'ISO-reference'!$A$1:$B$40,2,FALSE),IF(I462=21001,VLOOKUP(J462,'ISO-reference'!$E$1:$F$75,2,FALSE),"No ISO Mapping")))</f>
        <v> Requirements for products and services</v>
      </c>
      <c r="L462" s="7" t="s">
        <v>217</v>
      </c>
      <c r="M462" s="11"/>
      <c r="N462" s="12">
        <f t="shared" si="24"/>
        <v>43739</v>
      </c>
      <c r="O462" s="12">
        <v>43965.0</v>
      </c>
      <c r="P462" s="6" t="s">
        <v>900</v>
      </c>
      <c r="Q462" s="5" t="str">
        <f t="shared" si="2"/>
        <v>Closed</v>
      </c>
      <c r="R462" s="10">
        <f t="shared" si="3"/>
        <v>286</v>
      </c>
      <c r="S462" s="10">
        <f t="shared" si="4"/>
        <v>226</v>
      </c>
      <c r="T462" s="5"/>
      <c r="U462" s="5">
        <v>16010.0</v>
      </c>
    </row>
    <row r="463" ht="15.75" customHeight="1">
      <c r="A463" s="13">
        <v>462.0</v>
      </c>
      <c r="B463" s="14" t="s">
        <v>904</v>
      </c>
      <c r="C463" s="15" t="s">
        <v>22</v>
      </c>
      <c r="D463" s="16">
        <v>43679.0</v>
      </c>
      <c r="E463" s="16" t="s">
        <v>23</v>
      </c>
      <c r="F463" s="16" t="s">
        <v>92</v>
      </c>
      <c r="G463" s="15" t="s">
        <v>191</v>
      </c>
      <c r="H463" s="9" t="s">
        <v>26</v>
      </c>
      <c r="I463" s="17">
        <v>9001.0</v>
      </c>
      <c r="J463" s="15">
        <v>8.3</v>
      </c>
      <c r="K463" s="14" t="str">
        <f>IF(I463=9001,VLOOKUP(J463,'ISO-reference'!$C$1:$D$67,2,FALSE),IF(I463=45001,VLOOKUP(J463,'ISO-reference'!$A$1:$B$40,2,FALSE),IF(I463=21001,VLOOKUP(J463,'ISO-reference'!$E$1:$F$75,2,FALSE),"No ISO Mapping")))</f>
        <v> Design &amp; development of products &amp; services</v>
      </c>
      <c r="L463" s="15" t="s">
        <v>217</v>
      </c>
      <c r="M463" s="18"/>
      <c r="N463" s="19">
        <f t="shared" si="24"/>
        <v>43739</v>
      </c>
      <c r="O463" s="19">
        <v>43965.0</v>
      </c>
      <c r="P463" s="14" t="s">
        <v>900</v>
      </c>
      <c r="Q463" s="13" t="str">
        <f t="shared" si="2"/>
        <v>Closed</v>
      </c>
      <c r="R463" s="17">
        <f t="shared" si="3"/>
        <v>286</v>
      </c>
      <c r="S463" s="17">
        <f t="shared" si="4"/>
        <v>226</v>
      </c>
      <c r="T463" s="13"/>
      <c r="U463" s="13">
        <v>16012.0</v>
      </c>
    </row>
    <row r="464" ht="15.75" hidden="1" customHeight="1">
      <c r="A464" s="5">
        <v>463.0</v>
      </c>
      <c r="B464" s="6" t="s">
        <v>905</v>
      </c>
      <c r="C464" s="7" t="s">
        <v>22</v>
      </c>
      <c r="D464" s="8">
        <v>43679.0</v>
      </c>
      <c r="E464" s="8" t="s">
        <v>23</v>
      </c>
      <c r="F464" s="8" t="s">
        <v>92</v>
      </c>
      <c r="G464" s="7" t="s">
        <v>191</v>
      </c>
      <c r="H464" s="20" t="s">
        <v>105</v>
      </c>
      <c r="I464" s="10">
        <v>9001.0</v>
      </c>
      <c r="J464" s="7">
        <v>8.3</v>
      </c>
      <c r="K464" s="6" t="str">
        <f>IF(I464=9001,VLOOKUP(J464,'ISO-reference'!$C$1:$D$67,2,FALSE),IF(I464=45001,VLOOKUP(J464,'ISO-reference'!$A$1:$B$40,2,FALSE),IF(I464=21001,VLOOKUP(J464,'ISO-reference'!$E$1:$F$75,2,FALSE),"No ISO Mapping")))</f>
        <v> Design &amp; development of products &amp; services</v>
      </c>
      <c r="L464" s="7" t="s">
        <v>217</v>
      </c>
      <c r="M464" s="11"/>
      <c r="N464" s="12">
        <f t="shared" si="24"/>
        <v>43739</v>
      </c>
      <c r="O464" s="12">
        <v>43895.0</v>
      </c>
      <c r="P464" s="6" t="s">
        <v>906</v>
      </c>
      <c r="Q464" s="5" t="str">
        <f t="shared" si="2"/>
        <v>Closed</v>
      </c>
      <c r="R464" s="10">
        <f t="shared" si="3"/>
        <v>216</v>
      </c>
      <c r="S464" s="10">
        <f t="shared" si="4"/>
        <v>156</v>
      </c>
      <c r="T464" s="5"/>
      <c r="U464" s="5">
        <v>16014.0</v>
      </c>
    </row>
    <row r="465" ht="15.75" customHeight="1">
      <c r="A465" s="13">
        <v>464.0</v>
      </c>
      <c r="B465" s="14" t="s">
        <v>907</v>
      </c>
      <c r="C465" s="15" t="s">
        <v>22</v>
      </c>
      <c r="D465" s="16">
        <v>43679.0</v>
      </c>
      <c r="E465" s="16" t="s">
        <v>23</v>
      </c>
      <c r="F465" s="16" t="s">
        <v>92</v>
      </c>
      <c r="G465" s="15" t="s">
        <v>191</v>
      </c>
      <c r="H465" s="9" t="s">
        <v>26</v>
      </c>
      <c r="I465" s="17">
        <v>45001.0</v>
      </c>
      <c r="J465" s="15">
        <v>8.1</v>
      </c>
      <c r="K465" s="14" t="str">
        <f>IF(I465=9001,VLOOKUP(J465,'ISO-reference'!$C$1:$D$67,2,FALSE),IF(I465=45001,VLOOKUP(J465,'ISO-reference'!$A$1:$B$40,2,FALSE),IF(I465=21001,VLOOKUP(J465,'ISO-reference'!$E$1:$F$75,2,FALSE),"No ISO Mapping")))</f>
        <v> Operational planning and control</v>
      </c>
      <c r="L465" s="15" t="s">
        <v>217</v>
      </c>
      <c r="M465" s="18"/>
      <c r="N465" s="19">
        <f t="shared" si="24"/>
        <v>43739</v>
      </c>
      <c r="O465" s="19">
        <v>43895.0</v>
      </c>
      <c r="P465" s="14" t="s">
        <v>906</v>
      </c>
      <c r="Q465" s="13" t="str">
        <f t="shared" si="2"/>
        <v>Closed</v>
      </c>
      <c r="R465" s="17">
        <f t="shared" si="3"/>
        <v>216</v>
      </c>
      <c r="S465" s="17">
        <f t="shared" si="4"/>
        <v>156</v>
      </c>
      <c r="T465" s="13"/>
      <c r="U465" s="13">
        <v>16015.0</v>
      </c>
    </row>
    <row r="466" ht="15.75" customHeight="1">
      <c r="A466" s="5">
        <v>465.0</v>
      </c>
      <c r="B466" s="6" t="s">
        <v>908</v>
      </c>
      <c r="C466" s="7" t="s">
        <v>22</v>
      </c>
      <c r="D466" s="8">
        <v>43679.0</v>
      </c>
      <c r="E466" s="8" t="s">
        <v>23</v>
      </c>
      <c r="F466" s="8" t="s">
        <v>92</v>
      </c>
      <c r="G466" s="7" t="s">
        <v>191</v>
      </c>
      <c r="H466" s="9" t="s">
        <v>26</v>
      </c>
      <c r="I466" s="10">
        <v>45001.0</v>
      </c>
      <c r="J466" s="7">
        <v>5.2</v>
      </c>
      <c r="K466" s="6" t="str">
        <f>IF(I466=9001,VLOOKUP(J466,'ISO-reference'!$C$1:$D$67,2,FALSE),IF(I466=45001,VLOOKUP(J466,'ISO-reference'!$A$1:$B$40,2,FALSE),IF(I466=21001,VLOOKUP(J466,'ISO-reference'!$E$1:$F$75,2,FALSE),"No ISO Mapping")))</f>
        <v> OH&amp;S Policy</v>
      </c>
      <c r="L466" s="7" t="s">
        <v>217</v>
      </c>
      <c r="M466" s="11"/>
      <c r="N466" s="12">
        <f t="shared" si="24"/>
        <v>43739</v>
      </c>
      <c r="O466" s="12">
        <v>43895.0</v>
      </c>
      <c r="P466" s="6" t="s">
        <v>906</v>
      </c>
      <c r="Q466" s="5" t="str">
        <f t="shared" si="2"/>
        <v>Closed</v>
      </c>
      <c r="R466" s="10">
        <f t="shared" si="3"/>
        <v>216</v>
      </c>
      <c r="S466" s="10">
        <f t="shared" si="4"/>
        <v>156</v>
      </c>
      <c r="T466" s="5"/>
      <c r="U466" s="5">
        <v>16016.0</v>
      </c>
    </row>
    <row r="467" ht="15.75" customHeight="1">
      <c r="A467" s="13">
        <v>466.0</v>
      </c>
      <c r="B467" s="14" t="s">
        <v>909</v>
      </c>
      <c r="C467" s="15" t="s">
        <v>22</v>
      </c>
      <c r="D467" s="16">
        <v>43679.0</v>
      </c>
      <c r="E467" s="16" t="s">
        <v>23</v>
      </c>
      <c r="F467" s="16" t="s">
        <v>92</v>
      </c>
      <c r="G467" s="15" t="s">
        <v>191</v>
      </c>
      <c r="H467" s="9" t="s">
        <v>26</v>
      </c>
      <c r="I467" s="17">
        <v>45001.0</v>
      </c>
      <c r="J467" s="15">
        <v>5.3</v>
      </c>
      <c r="K467" s="14" t="str">
        <f>IF(I467=9001,VLOOKUP(J467,'ISO-reference'!$C$1:$D$67,2,FALSE),IF(I467=45001,VLOOKUP(J467,'ISO-reference'!$A$1:$B$40,2,FALSE),IF(I467=21001,VLOOKUP(J467,'ISO-reference'!$E$1:$F$75,2,FALSE),"No ISO Mapping")))</f>
        <v> Organizational Roles, Responsibilities, Authorities</v>
      </c>
      <c r="L467" s="15" t="s">
        <v>217</v>
      </c>
      <c r="M467" s="18"/>
      <c r="N467" s="19">
        <f t="shared" si="24"/>
        <v>43739</v>
      </c>
      <c r="O467" s="19">
        <v>43888.0</v>
      </c>
      <c r="P467" s="14" t="s">
        <v>910</v>
      </c>
      <c r="Q467" s="13" t="str">
        <f t="shared" si="2"/>
        <v>Closed</v>
      </c>
      <c r="R467" s="17">
        <f t="shared" si="3"/>
        <v>209</v>
      </c>
      <c r="S467" s="17">
        <f t="shared" si="4"/>
        <v>149</v>
      </c>
      <c r="T467" s="13"/>
      <c r="U467" s="13">
        <v>16019.0</v>
      </c>
    </row>
    <row r="468" ht="15.75" customHeight="1">
      <c r="A468" s="5">
        <v>467.0</v>
      </c>
      <c r="B468" s="6" t="s">
        <v>911</v>
      </c>
      <c r="C468" s="7" t="s">
        <v>22</v>
      </c>
      <c r="D468" s="8">
        <v>43679.0</v>
      </c>
      <c r="E468" s="8" t="s">
        <v>23</v>
      </c>
      <c r="F468" s="8" t="s">
        <v>92</v>
      </c>
      <c r="G468" s="7" t="s">
        <v>191</v>
      </c>
      <c r="H468" s="9" t="s">
        <v>26</v>
      </c>
      <c r="I468" s="10">
        <v>45001.0</v>
      </c>
      <c r="J468" s="7">
        <v>5.3</v>
      </c>
      <c r="K468" s="6" t="str">
        <f>IF(I468=9001,VLOOKUP(J468,'ISO-reference'!$C$1:$D$67,2,FALSE),IF(I468=45001,VLOOKUP(J468,'ISO-reference'!$A$1:$B$40,2,FALSE),IF(I468=21001,VLOOKUP(J468,'ISO-reference'!$E$1:$F$75,2,FALSE),"No ISO Mapping")))</f>
        <v> Organizational Roles, Responsibilities, Authorities</v>
      </c>
      <c r="L468" s="7" t="s">
        <v>217</v>
      </c>
      <c r="M468" s="11"/>
      <c r="N468" s="12">
        <f t="shared" si="24"/>
        <v>43739</v>
      </c>
      <c r="O468" s="12">
        <v>43895.0</v>
      </c>
      <c r="P468" s="6" t="s">
        <v>910</v>
      </c>
      <c r="Q468" s="5" t="str">
        <f t="shared" si="2"/>
        <v>Closed</v>
      </c>
      <c r="R468" s="10">
        <f t="shared" si="3"/>
        <v>216</v>
      </c>
      <c r="S468" s="10">
        <f t="shared" si="4"/>
        <v>156</v>
      </c>
      <c r="T468" s="5"/>
      <c r="U468" s="5">
        <v>16020.0</v>
      </c>
    </row>
    <row r="469" ht="15.75" customHeight="1">
      <c r="A469" s="13">
        <v>468.0</v>
      </c>
      <c r="B469" s="14" t="s">
        <v>912</v>
      </c>
      <c r="C469" s="15" t="s">
        <v>22</v>
      </c>
      <c r="D469" s="16">
        <v>43679.0</v>
      </c>
      <c r="E469" s="16" t="s">
        <v>23</v>
      </c>
      <c r="F469" s="16" t="s">
        <v>92</v>
      </c>
      <c r="G469" s="15" t="s">
        <v>191</v>
      </c>
      <c r="H469" s="9" t="s">
        <v>26</v>
      </c>
      <c r="I469" s="17">
        <v>45001.0</v>
      </c>
      <c r="J469" s="15">
        <v>5.3</v>
      </c>
      <c r="K469" s="14" t="str">
        <f>IF(I469=9001,VLOOKUP(J469,'ISO-reference'!$C$1:$D$67,2,FALSE),IF(I469=45001,VLOOKUP(J469,'ISO-reference'!$A$1:$B$40,2,FALSE),IF(I469=21001,VLOOKUP(J469,'ISO-reference'!$E$1:$F$75,2,FALSE),"No ISO Mapping")))</f>
        <v> Organizational Roles, Responsibilities, Authorities</v>
      </c>
      <c r="L469" s="15" t="s">
        <v>217</v>
      </c>
      <c r="M469" s="18"/>
      <c r="N469" s="19">
        <f t="shared" si="24"/>
        <v>43739</v>
      </c>
      <c r="O469" s="19">
        <v>43895.0</v>
      </c>
      <c r="P469" s="14" t="s">
        <v>910</v>
      </c>
      <c r="Q469" s="13" t="str">
        <f t="shared" si="2"/>
        <v>Closed</v>
      </c>
      <c r="R469" s="17">
        <f t="shared" si="3"/>
        <v>216</v>
      </c>
      <c r="S469" s="17">
        <f t="shared" si="4"/>
        <v>156</v>
      </c>
      <c r="T469" s="13"/>
      <c r="U469" s="13">
        <v>16021.0</v>
      </c>
    </row>
    <row r="470" ht="15.75" customHeight="1">
      <c r="A470" s="5">
        <v>469.0</v>
      </c>
      <c r="B470" s="6" t="s">
        <v>913</v>
      </c>
      <c r="C470" s="7" t="s">
        <v>22</v>
      </c>
      <c r="D470" s="8">
        <v>43679.0</v>
      </c>
      <c r="E470" s="8" t="s">
        <v>23</v>
      </c>
      <c r="F470" s="8" t="s">
        <v>92</v>
      </c>
      <c r="G470" s="7" t="s">
        <v>191</v>
      </c>
      <c r="H470" s="9" t="s">
        <v>26</v>
      </c>
      <c r="I470" s="10">
        <v>45001.0</v>
      </c>
      <c r="J470" s="7">
        <v>5.3</v>
      </c>
      <c r="K470" s="6" t="str">
        <f>IF(I470=9001,VLOOKUP(J470,'ISO-reference'!$C$1:$D$67,2,FALSE),IF(I470=45001,VLOOKUP(J470,'ISO-reference'!$A$1:$B$40,2,FALSE),IF(I470=21001,VLOOKUP(J470,'ISO-reference'!$E$1:$F$75,2,FALSE),"No ISO Mapping")))</f>
        <v> Organizational Roles, Responsibilities, Authorities</v>
      </c>
      <c r="L470" s="7" t="s">
        <v>217</v>
      </c>
      <c r="M470" s="11"/>
      <c r="N470" s="12">
        <f t="shared" si="24"/>
        <v>43739</v>
      </c>
      <c r="O470" s="12">
        <v>43888.0</v>
      </c>
      <c r="P470" s="6" t="s">
        <v>465</v>
      </c>
      <c r="Q470" s="5" t="str">
        <f t="shared" si="2"/>
        <v>Closed</v>
      </c>
      <c r="R470" s="10">
        <f t="shared" si="3"/>
        <v>209</v>
      </c>
      <c r="S470" s="10">
        <f t="shared" si="4"/>
        <v>149</v>
      </c>
      <c r="T470" s="5"/>
      <c r="U470" s="5">
        <v>16022.0</v>
      </c>
    </row>
    <row r="471" ht="15.75" customHeight="1">
      <c r="A471" s="13">
        <v>470.0</v>
      </c>
      <c r="B471" s="14" t="s">
        <v>914</v>
      </c>
      <c r="C471" s="15" t="s">
        <v>22</v>
      </c>
      <c r="D471" s="16">
        <v>43679.0</v>
      </c>
      <c r="E471" s="16" t="s">
        <v>23</v>
      </c>
      <c r="F471" s="16" t="s">
        <v>92</v>
      </c>
      <c r="G471" s="15" t="s">
        <v>191</v>
      </c>
      <c r="H471" s="9" t="s">
        <v>26</v>
      </c>
      <c r="I471" s="17">
        <v>45001.0</v>
      </c>
      <c r="J471" s="15">
        <v>8.1</v>
      </c>
      <c r="K471" s="14" t="str">
        <f>IF(I471=9001,VLOOKUP(J471,'ISO-reference'!$C$1:$D$67,2,FALSE),IF(I471=45001,VLOOKUP(J471,'ISO-reference'!$A$1:$B$40,2,FALSE),IF(I471=21001,VLOOKUP(J471,'ISO-reference'!$E$1:$F$75,2,FALSE),"No ISO Mapping")))</f>
        <v> Operational planning and control</v>
      </c>
      <c r="L471" s="15" t="s">
        <v>217</v>
      </c>
      <c r="M471" s="18"/>
      <c r="N471" s="19">
        <f t="shared" si="24"/>
        <v>43739</v>
      </c>
      <c r="O471" s="19">
        <v>43895.0</v>
      </c>
      <c r="P471" s="14" t="s">
        <v>915</v>
      </c>
      <c r="Q471" s="13" t="str">
        <f t="shared" si="2"/>
        <v>Closed</v>
      </c>
      <c r="R471" s="17">
        <f t="shared" si="3"/>
        <v>216</v>
      </c>
      <c r="S471" s="17">
        <f t="shared" si="4"/>
        <v>156</v>
      </c>
      <c r="T471" s="13"/>
      <c r="U471" s="13">
        <v>16023.0</v>
      </c>
    </row>
    <row r="472" ht="15.75" customHeight="1">
      <c r="A472" s="5">
        <v>471.0</v>
      </c>
      <c r="B472" s="6" t="s">
        <v>916</v>
      </c>
      <c r="C472" s="7" t="s">
        <v>22</v>
      </c>
      <c r="D472" s="8">
        <v>43679.0</v>
      </c>
      <c r="E472" s="8" t="s">
        <v>23</v>
      </c>
      <c r="F472" s="8" t="s">
        <v>92</v>
      </c>
      <c r="G472" s="7" t="s">
        <v>191</v>
      </c>
      <c r="H472" s="9" t="s">
        <v>26</v>
      </c>
      <c r="I472" s="10">
        <v>45001.0</v>
      </c>
      <c r="J472" s="7">
        <v>8.1</v>
      </c>
      <c r="K472" s="6" t="str">
        <f>IF(I472=9001,VLOOKUP(J472,'ISO-reference'!$C$1:$D$67,2,FALSE),IF(I472=45001,VLOOKUP(J472,'ISO-reference'!$A$1:$B$40,2,FALSE),IF(I472=21001,VLOOKUP(J472,'ISO-reference'!$E$1:$F$75,2,FALSE),"No ISO Mapping")))</f>
        <v> Operational planning and control</v>
      </c>
      <c r="L472" s="7" t="s">
        <v>217</v>
      </c>
      <c r="M472" s="11"/>
      <c r="N472" s="12">
        <f t="shared" si="24"/>
        <v>43739</v>
      </c>
      <c r="O472" s="12">
        <v>43895.0</v>
      </c>
      <c r="P472" s="6" t="s">
        <v>722</v>
      </c>
      <c r="Q472" s="5" t="str">
        <f t="shared" si="2"/>
        <v>Closed</v>
      </c>
      <c r="R472" s="10">
        <f t="shared" si="3"/>
        <v>216</v>
      </c>
      <c r="S472" s="10">
        <f t="shared" si="4"/>
        <v>156</v>
      </c>
      <c r="T472" s="5"/>
      <c r="U472" s="5">
        <v>16024.0</v>
      </c>
    </row>
    <row r="473" ht="15.75" hidden="1" customHeight="1">
      <c r="A473" s="13">
        <v>472.0</v>
      </c>
      <c r="B473" s="14" t="s">
        <v>917</v>
      </c>
      <c r="C473" s="15" t="s">
        <v>22</v>
      </c>
      <c r="D473" s="16">
        <v>43679.0</v>
      </c>
      <c r="E473" s="16" t="s">
        <v>23</v>
      </c>
      <c r="F473" s="16" t="s">
        <v>92</v>
      </c>
      <c r="G473" s="15" t="s">
        <v>191</v>
      </c>
      <c r="H473" s="20" t="s">
        <v>105</v>
      </c>
      <c r="I473" s="17">
        <v>45001.0</v>
      </c>
      <c r="J473" s="15">
        <v>8.1</v>
      </c>
      <c r="K473" s="14" t="str">
        <f>IF(I473=9001,VLOOKUP(J473,'ISO-reference'!$C$1:$D$67,2,FALSE),IF(I473=45001,VLOOKUP(J473,'ISO-reference'!$A$1:$B$40,2,FALSE),IF(I473=21001,VLOOKUP(J473,'ISO-reference'!$E$1:$F$75,2,FALSE),"No ISO Mapping")))</f>
        <v> Operational planning and control</v>
      </c>
      <c r="L473" s="15" t="s">
        <v>27</v>
      </c>
      <c r="M473" s="18"/>
      <c r="N473" s="19">
        <f t="shared" si="24"/>
        <v>43739</v>
      </c>
      <c r="O473" s="19">
        <v>43888.0</v>
      </c>
      <c r="P473" s="14" t="s">
        <v>918</v>
      </c>
      <c r="Q473" s="13" t="str">
        <f t="shared" si="2"/>
        <v>Closed</v>
      </c>
      <c r="R473" s="17">
        <f t="shared" si="3"/>
        <v>209</v>
      </c>
      <c r="S473" s="17">
        <f t="shared" si="4"/>
        <v>149</v>
      </c>
      <c r="T473" s="13"/>
      <c r="U473" s="13">
        <v>16025.0</v>
      </c>
    </row>
    <row r="474" ht="15.75" customHeight="1">
      <c r="A474" s="5">
        <v>473.0</v>
      </c>
      <c r="B474" s="6" t="s">
        <v>919</v>
      </c>
      <c r="C474" s="7" t="s">
        <v>22</v>
      </c>
      <c r="D474" s="8">
        <v>43679.0</v>
      </c>
      <c r="E474" s="8" t="s">
        <v>23</v>
      </c>
      <c r="F474" s="8" t="s">
        <v>92</v>
      </c>
      <c r="G474" s="7" t="s">
        <v>191</v>
      </c>
      <c r="H474" s="9" t="s">
        <v>26</v>
      </c>
      <c r="I474" s="10">
        <v>9001.0</v>
      </c>
      <c r="J474" s="7">
        <v>8.3</v>
      </c>
      <c r="K474" s="6" t="str">
        <f>IF(I474=9001,VLOOKUP(J474,'ISO-reference'!$C$1:$D$67,2,FALSE),IF(I474=45001,VLOOKUP(J474,'ISO-reference'!$A$1:$B$40,2,FALSE),IF(I474=21001,VLOOKUP(J474,'ISO-reference'!$E$1:$F$75,2,FALSE),"No ISO Mapping")))</f>
        <v> Design &amp; development of products &amp; services</v>
      </c>
      <c r="L474" s="7" t="s">
        <v>217</v>
      </c>
      <c r="M474" s="11"/>
      <c r="N474" s="31">
        <v>43982.0</v>
      </c>
      <c r="O474" s="12">
        <v>44000.0</v>
      </c>
      <c r="P474" s="6" t="s">
        <v>920</v>
      </c>
      <c r="Q474" s="5" t="str">
        <f t="shared" si="2"/>
        <v>Closed</v>
      </c>
      <c r="R474" s="10">
        <f t="shared" si="3"/>
        <v>321</v>
      </c>
      <c r="S474" s="10">
        <f t="shared" si="4"/>
        <v>18</v>
      </c>
      <c r="T474" s="5"/>
      <c r="U474" s="5">
        <v>16026.0</v>
      </c>
    </row>
    <row r="475" ht="15.75" hidden="1" customHeight="1">
      <c r="A475" s="13">
        <v>474.0</v>
      </c>
      <c r="B475" s="14" t="s">
        <v>921</v>
      </c>
      <c r="C475" s="15" t="s">
        <v>22</v>
      </c>
      <c r="D475" s="16">
        <v>43679.0</v>
      </c>
      <c r="E475" s="16" t="s">
        <v>23</v>
      </c>
      <c r="F475" s="16" t="s">
        <v>92</v>
      </c>
      <c r="G475" s="15" t="s">
        <v>191</v>
      </c>
      <c r="H475" s="20" t="s">
        <v>105</v>
      </c>
      <c r="I475" s="17">
        <v>9001.0</v>
      </c>
      <c r="J475" s="15">
        <v>8.3</v>
      </c>
      <c r="K475" s="14" t="str">
        <f>IF(I475=9001,VLOOKUP(J475,'ISO-reference'!$C$1:$D$67,2,FALSE),IF(I475=45001,VLOOKUP(J475,'ISO-reference'!$A$1:$B$40,2,FALSE),IF(I475=21001,VLOOKUP(J475,'ISO-reference'!$E$1:$F$75,2,FALSE),"No ISO Mapping")))</f>
        <v> Design &amp; development of products &amp; services</v>
      </c>
      <c r="L475" s="15" t="s">
        <v>217</v>
      </c>
      <c r="M475" s="18"/>
      <c r="N475" s="19">
        <f t="shared" ref="N475:N502" si="25">D475+60</f>
        <v>43739</v>
      </c>
      <c r="O475" s="19">
        <v>43907.0</v>
      </c>
      <c r="P475" s="14" t="s">
        <v>824</v>
      </c>
      <c r="Q475" s="13" t="str">
        <f t="shared" si="2"/>
        <v>Closed</v>
      </c>
      <c r="R475" s="17">
        <f t="shared" si="3"/>
        <v>228</v>
      </c>
      <c r="S475" s="17">
        <f t="shared" si="4"/>
        <v>168</v>
      </c>
      <c r="T475" s="13"/>
      <c r="U475" s="13">
        <v>16027.0</v>
      </c>
    </row>
    <row r="476" ht="15.75" customHeight="1">
      <c r="A476" s="5">
        <v>475.0</v>
      </c>
      <c r="B476" s="6" t="s">
        <v>922</v>
      </c>
      <c r="C476" s="7" t="s">
        <v>22</v>
      </c>
      <c r="D476" s="8">
        <v>43679.0</v>
      </c>
      <c r="E476" s="8" t="s">
        <v>23</v>
      </c>
      <c r="F476" s="8" t="s">
        <v>92</v>
      </c>
      <c r="G476" s="7" t="s">
        <v>191</v>
      </c>
      <c r="H476" s="9" t="s">
        <v>26</v>
      </c>
      <c r="I476" s="10">
        <v>45001.0</v>
      </c>
      <c r="J476" s="7">
        <v>7.1</v>
      </c>
      <c r="K476" s="6" t="str">
        <f>IF(I476=9001,VLOOKUP(J476,'ISO-reference'!$C$1:$D$67,2,FALSE),IF(I476=45001,VLOOKUP(J476,'ISO-reference'!$A$1:$B$40,2,FALSE),IF(I476=21001,VLOOKUP(J476,'ISO-reference'!$E$1:$F$75,2,FALSE),"No ISO Mapping")))</f>
        <v> Resources</v>
      </c>
      <c r="L476" s="7" t="s">
        <v>217</v>
      </c>
      <c r="M476" s="11"/>
      <c r="N476" s="12">
        <f t="shared" si="25"/>
        <v>43739</v>
      </c>
      <c r="O476" s="12">
        <v>43955.0</v>
      </c>
      <c r="P476" s="6" t="s">
        <v>923</v>
      </c>
      <c r="Q476" s="5" t="str">
        <f t="shared" si="2"/>
        <v>Closed</v>
      </c>
      <c r="R476" s="10">
        <f t="shared" si="3"/>
        <v>276</v>
      </c>
      <c r="S476" s="10">
        <f t="shared" si="4"/>
        <v>216</v>
      </c>
      <c r="T476" s="5"/>
      <c r="U476" s="5">
        <v>16028.0</v>
      </c>
    </row>
    <row r="477" ht="15.75" hidden="1" customHeight="1">
      <c r="A477" s="13">
        <v>476.0</v>
      </c>
      <c r="B477" s="14" t="s">
        <v>924</v>
      </c>
      <c r="C477" s="15" t="s">
        <v>22</v>
      </c>
      <c r="D477" s="16">
        <v>43679.0</v>
      </c>
      <c r="E477" s="16" t="s">
        <v>23</v>
      </c>
      <c r="F477" s="16" t="s">
        <v>92</v>
      </c>
      <c r="G477" s="15" t="s">
        <v>191</v>
      </c>
      <c r="H477" s="20" t="s">
        <v>105</v>
      </c>
      <c r="I477" s="17">
        <v>45001.0</v>
      </c>
      <c r="J477" s="15">
        <v>5.3</v>
      </c>
      <c r="K477" s="14" t="str">
        <f>IF(I477=9001,VLOOKUP(J477,'ISO-reference'!$C$1:$D$67,2,FALSE),IF(I477=45001,VLOOKUP(J477,'ISO-reference'!$A$1:$B$40,2,FALSE),IF(I477=21001,VLOOKUP(J477,'ISO-reference'!$E$1:$F$75,2,FALSE),"No ISO Mapping")))</f>
        <v> Organizational Roles, Responsibilities, Authorities</v>
      </c>
      <c r="L477" s="15" t="s">
        <v>217</v>
      </c>
      <c r="M477" s="18"/>
      <c r="N477" s="19">
        <f t="shared" si="25"/>
        <v>43739</v>
      </c>
      <c r="O477" s="19">
        <v>43888.0</v>
      </c>
      <c r="P477" s="14" t="s">
        <v>918</v>
      </c>
      <c r="Q477" s="13" t="str">
        <f t="shared" si="2"/>
        <v>Closed</v>
      </c>
      <c r="R477" s="17">
        <f t="shared" si="3"/>
        <v>209</v>
      </c>
      <c r="S477" s="17">
        <f t="shared" si="4"/>
        <v>149</v>
      </c>
      <c r="T477" s="13"/>
      <c r="U477" s="13">
        <v>16031.0</v>
      </c>
    </row>
    <row r="478" ht="15.75" hidden="1" customHeight="1">
      <c r="A478" s="5">
        <v>477.0</v>
      </c>
      <c r="B478" s="6" t="s">
        <v>925</v>
      </c>
      <c r="C478" s="7" t="s">
        <v>22</v>
      </c>
      <c r="D478" s="8">
        <v>43679.0</v>
      </c>
      <c r="E478" s="8" t="s">
        <v>23</v>
      </c>
      <c r="F478" s="8" t="s">
        <v>92</v>
      </c>
      <c r="G478" s="7" t="s">
        <v>191</v>
      </c>
      <c r="H478" s="20" t="s">
        <v>105</v>
      </c>
      <c r="I478" s="10">
        <v>45001.0</v>
      </c>
      <c r="J478" s="7">
        <v>7.1</v>
      </c>
      <c r="K478" s="6" t="str">
        <f>IF(I478=9001,VLOOKUP(J478,'ISO-reference'!$C$1:$D$67,2,FALSE),IF(I478=45001,VLOOKUP(J478,'ISO-reference'!$A$1:$B$40,2,FALSE),IF(I478=21001,VLOOKUP(J478,'ISO-reference'!$E$1:$F$75,2,FALSE),"No ISO Mapping")))</f>
        <v> Resources</v>
      </c>
      <c r="L478" s="7" t="s">
        <v>217</v>
      </c>
      <c r="M478" s="11"/>
      <c r="N478" s="12">
        <f t="shared" si="25"/>
        <v>43739</v>
      </c>
      <c r="O478" s="12">
        <v>43895.0</v>
      </c>
      <c r="P478" s="6" t="s">
        <v>926</v>
      </c>
      <c r="Q478" s="5" t="str">
        <f t="shared" si="2"/>
        <v>Closed</v>
      </c>
      <c r="R478" s="10">
        <f t="shared" si="3"/>
        <v>216</v>
      </c>
      <c r="S478" s="10">
        <f t="shared" si="4"/>
        <v>156</v>
      </c>
      <c r="T478" s="5"/>
      <c r="U478" s="5">
        <v>16040.0</v>
      </c>
    </row>
    <row r="479" ht="15.75" customHeight="1">
      <c r="A479" s="13">
        <v>478.0</v>
      </c>
      <c r="B479" s="14" t="s">
        <v>927</v>
      </c>
      <c r="C479" s="15" t="s">
        <v>22</v>
      </c>
      <c r="D479" s="16">
        <v>43679.0</v>
      </c>
      <c r="E479" s="16" t="s">
        <v>23</v>
      </c>
      <c r="F479" s="16" t="s">
        <v>92</v>
      </c>
      <c r="G479" s="15" t="s">
        <v>191</v>
      </c>
      <c r="H479" s="9" t="s">
        <v>26</v>
      </c>
      <c r="I479" s="17">
        <v>45001.0</v>
      </c>
      <c r="J479" s="15">
        <v>8.1</v>
      </c>
      <c r="K479" s="14" t="str">
        <f>IF(I479=9001,VLOOKUP(J479,'ISO-reference'!$C$1:$D$67,2,FALSE),IF(I479=45001,VLOOKUP(J479,'ISO-reference'!$A$1:$B$40,2,FALSE),IF(I479=21001,VLOOKUP(J479,'ISO-reference'!$E$1:$F$75,2,FALSE),"No ISO Mapping")))</f>
        <v> Operational planning and control</v>
      </c>
      <c r="L479" s="15" t="s">
        <v>217</v>
      </c>
      <c r="M479" s="18"/>
      <c r="N479" s="19">
        <f t="shared" si="25"/>
        <v>43739</v>
      </c>
      <c r="O479" s="19">
        <v>43907.0</v>
      </c>
      <c r="P479" s="14" t="s">
        <v>928</v>
      </c>
      <c r="Q479" s="13" t="str">
        <f t="shared" si="2"/>
        <v>Closed</v>
      </c>
      <c r="R479" s="17">
        <f t="shared" si="3"/>
        <v>228</v>
      </c>
      <c r="S479" s="17">
        <f t="shared" si="4"/>
        <v>168</v>
      </c>
      <c r="T479" s="13"/>
      <c r="U479" s="13">
        <v>16041.0</v>
      </c>
    </row>
    <row r="480" ht="15.75" hidden="1" customHeight="1">
      <c r="A480" s="5">
        <v>479.0</v>
      </c>
      <c r="B480" s="6" t="s">
        <v>929</v>
      </c>
      <c r="C480" s="7" t="s">
        <v>22</v>
      </c>
      <c r="D480" s="8">
        <v>43679.0</v>
      </c>
      <c r="E480" s="8" t="s">
        <v>23</v>
      </c>
      <c r="F480" s="8" t="s">
        <v>92</v>
      </c>
      <c r="G480" s="7" t="s">
        <v>191</v>
      </c>
      <c r="H480" s="20" t="s">
        <v>105</v>
      </c>
      <c r="I480" s="10">
        <v>45001.0</v>
      </c>
      <c r="J480" s="7">
        <v>8.1</v>
      </c>
      <c r="K480" s="6" t="str">
        <f>IF(I480=9001,VLOOKUP(J480,'ISO-reference'!$C$1:$D$67,2,FALSE),IF(I480=45001,VLOOKUP(J480,'ISO-reference'!$A$1:$B$40,2,FALSE),IF(I480=21001,VLOOKUP(J480,'ISO-reference'!$E$1:$F$75,2,FALSE),"No ISO Mapping")))</f>
        <v> Operational planning and control</v>
      </c>
      <c r="L480" s="7" t="s">
        <v>217</v>
      </c>
      <c r="M480" s="11"/>
      <c r="N480" s="12">
        <f t="shared" si="25"/>
        <v>43739</v>
      </c>
      <c r="O480" s="12">
        <v>43895.0</v>
      </c>
      <c r="P480" s="6" t="s">
        <v>930</v>
      </c>
      <c r="Q480" s="5" t="str">
        <f t="shared" si="2"/>
        <v>Closed</v>
      </c>
      <c r="R480" s="10">
        <f t="shared" si="3"/>
        <v>216</v>
      </c>
      <c r="S480" s="10">
        <f t="shared" si="4"/>
        <v>156</v>
      </c>
      <c r="T480" s="5"/>
      <c r="U480" s="5">
        <v>16042.0</v>
      </c>
    </row>
    <row r="481" ht="15.75" customHeight="1">
      <c r="A481" s="13">
        <v>480.0</v>
      </c>
      <c r="B481" s="14" t="s">
        <v>931</v>
      </c>
      <c r="C481" s="15" t="s">
        <v>22</v>
      </c>
      <c r="D481" s="16">
        <v>43679.0</v>
      </c>
      <c r="E481" s="16" t="s">
        <v>23</v>
      </c>
      <c r="F481" s="16" t="s">
        <v>92</v>
      </c>
      <c r="G481" s="15" t="s">
        <v>191</v>
      </c>
      <c r="H481" s="9" t="s">
        <v>26</v>
      </c>
      <c r="I481" s="17">
        <v>9001.0</v>
      </c>
      <c r="J481" s="15" t="s">
        <v>216</v>
      </c>
      <c r="K481" s="14" t="str">
        <f>IF(I481=9001,VLOOKUP(J481,'ISO-reference'!$C$1:$D$67,2,FALSE),IF(I481=45001,VLOOKUP(J481,'ISO-reference'!$A$1:$B$40,2,FALSE),IF(I481=21001,VLOOKUP(J481,'ISO-reference'!$E$1:$F$75,2,FALSE),"No ISO Mapping")))</f>
        <v> Determining requirements for products &amp; services</v>
      </c>
      <c r="L481" s="15" t="s">
        <v>217</v>
      </c>
      <c r="M481" s="18"/>
      <c r="N481" s="19">
        <f t="shared" si="25"/>
        <v>43739</v>
      </c>
      <c r="O481" s="19">
        <v>43895.0</v>
      </c>
      <c r="P481" s="14" t="s">
        <v>832</v>
      </c>
      <c r="Q481" s="13" t="str">
        <f t="shared" si="2"/>
        <v>Closed</v>
      </c>
      <c r="R481" s="17">
        <f t="shared" si="3"/>
        <v>216</v>
      </c>
      <c r="S481" s="17">
        <f t="shared" si="4"/>
        <v>156</v>
      </c>
      <c r="T481" s="13"/>
      <c r="U481" s="13">
        <v>16043.0</v>
      </c>
    </row>
    <row r="482" ht="15.75" customHeight="1">
      <c r="A482" s="5">
        <v>481.0</v>
      </c>
      <c r="B482" s="6" t="s">
        <v>932</v>
      </c>
      <c r="C482" s="7" t="s">
        <v>22</v>
      </c>
      <c r="D482" s="8">
        <v>43679.0</v>
      </c>
      <c r="E482" s="8" t="s">
        <v>23</v>
      </c>
      <c r="F482" s="8" t="s">
        <v>92</v>
      </c>
      <c r="G482" s="7" t="s">
        <v>191</v>
      </c>
      <c r="H482" s="9" t="s">
        <v>26</v>
      </c>
      <c r="I482" s="10">
        <v>9001.0</v>
      </c>
      <c r="J482" s="7" t="s">
        <v>216</v>
      </c>
      <c r="K482" s="6" t="str">
        <f>IF(I482=9001,VLOOKUP(J482,'ISO-reference'!$C$1:$D$67,2,FALSE),IF(I482=45001,VLOOKUP(J482,'ISO-reference'!$A$1:$B$40,2,FALSE),IF(I482=21001,VLOOKUP(J482,'ISO-reference'!$E$1:$F$75,2,FALSE),"No ISO Mapping")))</f>
        <v> Determining requirements for products &amp; services</v>
      </c>
      <c r="L482" s="7" t="s">
        <v>217</v>
      </c>
      <c r="M482" s="11"/>
      <c r="N482" s="12">
        <f t="shared" si="25"/>
        <v>43739</v>
      </c>
      <c r="O482" s="12">
        <v>43876.0</v>
      </c>
      <c r="P482" s="6" t="s">
        <v>933</v>
      </c>
      <c r="Q482" s="5" t="str">
        <f t="shared" si="2"/>
        <v>Closed</v>
      </c>
      <c r="R482" s="10">
        <f t="shared" si="3"/>
        <v>197</v>
      </c>
      <c r="S482" s="10">
        <f t="shared" si="4"/>
        <v>137</v>
      </c>
      <c r="T482" s="5"/>
      <c r="U482" s="5">
        <v>16044.0</v>
      </c>
    </row>
    <row r="483" ht="15.75" customHeight="1">
      <c r="A483" s="13">
        <v>482.0</v>
      </c>
      <c r="B483" s="14" t="s">
        <v>934</v>
      </c>
      <c r="C483" s="15" t="s">
        <v>22</v>
      </c>
      <c r="D483" s="16">
        <v>43679.0</v>
      </c>
      <c r="E483" s="16" t="s">
        <v>23</v>
      </c>
      <c r="F483" s="16" t="s">
        <v>92</v>
      </c>
      <c r="G483" s="15" t="s">
        <v>191</v>
      </c>
      <c r="H483" s="9" t="s">
        <v>26</v>
      </c>
      <c r="I483" s="17">
        <v>9001.0</v>
      </c>
      <c r="J483" s="15" t="s">
        <v>216</v>
      </c>
      <c r="K483" s="14" t="str">
        <f>IF(I483=9001,VLOOKUP(J483,'ISO-reference'!$C$1:$D$67,2,FALSE),IF(I483=45001,VLOOKUP(J483,'ISO-reference'!$A$1:$B$40,2,FALSE),IF(I483=21001,VLOOKUP(J483,'ISO-reference'!$E$1:$F$75,2,FALSE),"No ISO Mapping")))</f>
        <v> Determining requirements for products &amp; services</v>
      </c>
      <c r="L483" s="15" t="s">
        <v>217</v>
      </c>
      <c r="M483" s="18"/>
      <c r="N483" s="19">
        <f t="shared" si="25"/>
        <v>43739</v>
      </c>
      <c r="O483" s="19">
        <v>43876.0</v>
      </c>
      <c r="P483" s="14" t="s">
        <v>935</v>
      </c>
      <c r="Q483" s="13" t="str">
        <f t="shared" si="2"/>
        <v>Closed</v>
      </c>
      <c r="R483" s="17">
        <f t="shared" si="3"/>
        <v>197</v>
      </c>
      <c r="S483" s="17">
        <f t="shared" si="4"/>
        <v>137</v>
      </c>
      <c r="T483" s="13"/>
      <c r="U483" s="13">
        <v>16046.0</v>
      </c>
    </row>
    <row r="484" ht="15.75" customHeight="1">
      <c r="A484" s="5">
        <v>483.0</v>
      </c>
      <c r="B484" s="6" t="s">
        <v>936</v>
      </c>
      <c r="C484" s="7" t="s">
        <v>22</v>
      </c>
      <c r="D484" s="8">
        <v>43679.0</v>
      </c>
      <c r="E484" s="8" t="s">
        <v>23</v>
      </c>
      <c r="F484" s="8" t="s">
        <v>92</v>
      </c>
      <c r="G484" s="7" t="s">
        <v>191</v>
      </c>
      <c r="H484" s="9" t="s">
        <v>26</v>
      </c>
      <c r="I484" s="10">
        <v>9001.0</v>
      </c>
      <c r="J484" s="7" t="s">
        <v>216</v>
      </c>
      <c r="K484" s="6" t="str">
        <f>IF(I484=9001,VLOOKUP(J484,'ISO-reference'!$C$1:$D$67,2,FALSE),IF(I484=45001,VLOOKUP(J484,'ISO-reference'!$A$1:$B$40,2,FALSE),IF(I484=21001,VLOOKUP(J484,'ISO-reference'!$E$1:$F$75,2,FALSE),"No ISO Mapping")))</f>
        <v> Determining requirements for products &amp; services</v>
      </c>
      <c r="L484" s="7" t="s">
        <v>217</v>
      </c>
      <c r="M484" s="11"/>
      <c r="N484" s="12">
        <f t="shared" si="25"/>
        <v>43739</v>
      </c>
      <c r="O484" s="12">
        <v>43895.0</v>
      </c>
      <c r="P484" s="6" t="s">
        <v>937</v>
      </c>
      <c r="Q484" s="5" t="str">
        <f t="shared" si="2"/>
        <v>Closed</v>
      </c>
      <c r="R484" s="10">
        <f t="shared" si="3"/>
        <v>216</v>
      </c>
      <c r="S484" s="10">
        <f t="shared" si="4"/>
        <v>156</v>
      </c>
      <c r="T484" s="5"/>
      <c r="U484" s="5">
        <v>16047.0</v>
      </c>
    </row>
    <row r="485" ht="15.75" customHeight="1">
      <c r="A485" s="13">
        <v>484.0</v>
      </c>
      <c r="B485" s="14" t="s">
        <v>938</v>
      </c>
      <c r="C485" s="15" t="s">
        <v>22</v>
      </c>
      <c r="D485" s="16">
        <v>43679.0</v>
      </c>
      <c r="E485" s="16" t="s">
        <v>23</v>
      </c>
      <c r="F485" s="16" t="s">
        <v>92</v>
      </c>
      <c r="G485" s="15" t="s">
        <v>191</v>
      </c>
      <c r="H485" s="9" t="s">
        <v>26</v>
      </c>
      <c r="I485" s="17">
        <v>9001.0</v>
      </c>
      <c r="J485" s="15" t="s">
        <v>216</v>
      </c>
      <c r="K485" s="14" t="str">
        <f>IF(I485=9001,VLOOKUP(J485,'ISO-reference'!$C$1:$D$67,2,FALSE),IF(I485=45001,VLOOKUP(J485,'ISO-reference'!$A$1:$B$40,2,FALSE),IF(I485=21001,VLOOKUP(J485,'ISO-reference'!$E$1:$F$75,2,FALSE),"No ISO Mapping")))</f>
        <v> Determining requirements for products &amp; services</v>
      </c>
      <c r="L485" s="15" t="s">
        <v>217</v>
      </c>
      <c r="M485" s="18"/>
      <c r="N485" s="19">
        <f t="shared" si="25"/>
        <v>43739</v>
      </c>
      <c r="O485" s="19">
        <v>43895.0</v>
      </c>
      <c r="P485" s="14" t="s">
        <v>933</v>
      </c>
      <c r="Q485" s="13" t="str">
        <f t="shared" si="2"/>
        <v>Closed</v>
      </c>
      <c r="R485" s="17">
        <f t="shared" si="3"/>
        <v>216</v>
      </c>
      <c r="S485" s="17">
        <f t="shared" si="4"/>
        <v>156</v>
      </c>
      <c r="T485" s="13"/>
      <c r="U485" s="13">
        <v>16048.0</v>
      </c>
    </row>
    <row r="486" ht="15.75" customHeight="1">
      <c r="A486" s="5">
        <v>485.0</v>
      </c>
      <c r="B486" s="6" t="s">
        <v>939</v>
      </c>
      <c r="C486" s="7" t="s">
        <v>22</v>
      </c>
      <c r="D486" s="8">
        <v>43679.0</v>
      </c>
      <c r="E486" s="8" t="s">
        <v>23</v>
      </c>
      <c r="F486" s="8" t="s">
        <v>92</v>
      </c>
      <c r="G486" s="7" t="s">
        <v>191</v>
      </c>
      <c r="H486" s="9" t="s">
        <v>26</v>
      </c>
      <c r="I486" s="10">
        <v>45001.0</v>
      </c>
      <c r="J486" s="7" t="s">
        <v>439</v>
      </c>
      <c r="K486" s="6" t="str">
        <f>IF(I486=9001,VLOOKUP(J486,'ISO-reference'!$C$1:$D$67,2,FALSE),IF(I486=45001,VLOOKUP(J486,'ISO-reference'!$A$1:$B$40,2,FALSE),IF(I486=21001,VLOOKUP(J486,'ISO-reference'!$E$1:$F$75,2,FALSE),"No ISO Mapping")))</f>
        <v> Determination of legal and other requirements</v>
      </c>
      <c r="L486" s="7" t="s">
        <v>217</v>
      </c>
      <c r="M486" s="11"/>
      <c r="N486" s="12">
        <f t="shared" si="25"/>
        <v>43739</v>
      </c>
      <c r="O486" s="12">
        <v>43955.0</v>
      </c>
      <c r="P486" s="6" t="s">
        <v>940</v>
      </c>
      <c r="Q486" s="5" t="str">
        <f t="shared" si="2"/>
        <v>Closed</v>
      </c>
      <c r="R486" s="10">
        <f t="shared" si="3"/>
        <v>276</v>
      </c>
      <c r="S486" s="10">
        <f t="shared" si="4"/>
        <v>216</v>
      </c>
      <c r="T486" s="5"/>
      <c r="U486" s="5">
        <v>16049.0</v>
      </c>
    </row>
    <row r="487" ht="15.75" customHeight="1">
      <c r="A487" s="13">
        <v>486.0</v>
      </c>
      <c r="B487" s="14" t="s">
        <v>941</v>
      </c>
      <c r="C487" s="15" t="s">
        <v>22</v>
      </c>
      <c r="D487" s="16">
        <v>43679.0</v>
      </c>
      <c r="E487" s="16" t="s">
        <v>23</v>
      </c>
      <c r="F487" s="16" t="s">
        <v>92</v>
      </c>
      <c r="G487" s="15" t="s">
        <v>191</v>
      </c>
      <c r="H487" s="9" t="s">
        <v>26</v>
      </c>
      <c r="I487" s="17">
        <v>9001.0</v>
      </c>
      <c r="J487" s="15" t="s">
        <v>216</v>
      </c>
      <c r="K487" s="14" t="str">
        <f>IF(I487=9001,VLOOKUP(J487,'ISO-reference'!$C$1:$D$67,2,FALSE),IF(I487=45001,VLOOKUP(J487,'ISO-reference'!$A$1:$B$40,2,FALSE),IF(I487=21001,VLOOKUP(J487,'ISO-reference'!$E$1:$F$75,2,FALSE),"No ISO Mapping")))</f>
        <v> Determining requirements for products &amp; services</v>
      </c>
      <c r="L487" s="15" t="s">
        <v>217</v>
      </c>
      <c r="M487" s="18"/>
      <c r="N487" s="19">
        <f t="shared" si="25"/>
        <v>43739</v>
      </c>
      <c r="O487" s="19">
        <v>43895.0</v>
      </c>
      <c r="P487" s="14" t="s">
        <v>942</v>
      </c>
      <c r="Q487" s="13" t="str">
        <f t="shared" si="2"/>
        <v>Closed</v>
      </c>
      <c r="R487" s="17">
        <f t="shared" si="3"/>
        <v>216</v>
      </c>
      <c r="S487" s="17">
        <f t="shared" si="4"/>
        <v>156</v>
      </c>
      <c r="T487" s="13"/>
      <c r="U487" s="13">
        <v>16050.0</v>
      </c>
    </row>
    <row r="488" ht="15.75" customHeight="1">
      <c r="A488" s="5">
        <v>487.0</v>
      </c>
      <c r="B488" s="6" t="s">
        <v>943</v>
      </c>
      <c r="C488" s="7" t="s">
        <v>22</v>
      </c>
      <c r="D488" s="8">
        <v>43679.0</v>
      </c>
      <c r="E488" s="8" t="s">
        <v>23</v>
      </c>
      <c r="F488" s="8" t="s">
        <v>92</v>
      </c>
      <c r="G488" s="7" t="s">
        <v>191</v>
      </c>
      <c r="H488" s="9" t="s">
        <v>26</v>
      </c>
      <c r="I488" s="10">
        <v>9001.0</v>
      </c>
      <c r="J488" s="7" t="s">
        <v>216</v>
      </c>
      <c r="K488" s="6" t="str">
        <f>IF(I488=9001,VLOOKUP(J488,'ISO-reference'!$C$1:$D$67,2,FALSE),IF(I488=45001,VLOOKUP(J488,'ISO-reference'!$A$1:$B$40,2,FALSE),IF(I488=21001,VLOOKUP(J488,'ISO-reference'!$E$1:$F$75,2,FALSE),"No ISO Mapping")))</f>
        <v> Determining requirements for products &amp; services</v>
      </c>
      <c r="L488" s="7" t="s">
        <v>217</v>
      </c>
      <c r="M488" s="11"/>
      <c r="N488" s="12">
        <f t="shared" si="25"/>
        <v>43739</v>
      </c>
      <c r="O488" s="12">
        <v>43888.0</v>
      </c>
      <c r="P488" s="6" t="s">
        <v>493</v>
      </c>
      <c r="Q488" s="5" t="str">
        <f t="shared" si="2"/>
        <v>Closed</v>
      </c>
      <c r="R488" s="10">
        <f t="shared" si="3"/>
        <v>209</v>
      </c>
      <c r="S488" s="10">
        <f t="shared" si="4"/>
        <v>149</v>
      </c>
      <c r="T488" s="5"/>
      <c r="U488" s="5">
        <v>16051.0</v>
      </c>
    </row>
    <row r="489" ht="15.75" customHeight="1">
      <c r="A489" s="13">
        <v>488.0</v>
      </c>
      <c r="B489" s="14" t="s">
        <v>944</v>
      </c>
      <c r="C489" s="15" t="s">
        <v>22</v>
      </c>
      <c r="D489" s="16">
        <v>43679.0</v>
      </c>
      <c r="E489" s="16" t="s">
        <v>23</v>
      </c>
      <c r="F489" s="16" t="s">
        <v>92</v>
      </c>
      <c r="G489" s="15" t="s">
        <v>191</v>
      </c>
      <c r="H489" s="9" t="s">
        <v>26</v>
      </c>
      <c r="I489" s="17">
        <v>9001.0</v>
      </c>
      <c r="J489" s="15" t="s">
        <v>216</v>
      </c>
      <c r="K489" s="14" t="str">
        <f>IF(I489=9001,VLOOKUP(J489,'ISO-reference'!$C$1:$D$67,2,FALSE),IF(I489=45001,VLOOKUP(J489,'ISO-reference'!$A$1:$B$40,2,FALSE),IF(I489=21001,VLOOKUP(J489,'ISO-reference'!$E$1:$F$75,2,FALSE),"No ISO Mapping")))</f>
        <v> Determining requirements for products &amp; services</v>
      </c>
      <c r="L489" s="15" t="s">
        <v>217</v>
      </c>
      <c r="M489" s="18"/>
      <c r="N489" s="19">
        <f t="shared" si="25"/>
        <v>43739</v>
      </c>
      <c r="O489" s="19">
        <v>43888.0</v>
      </c>
      <c r="P489" s="14" t="s">
        <v>493</v>
      </c>
      <c r="Q489" s="13" t="str">
        <f t="shared" si="2"/>
        <v>Closed</v>
      </c>
      <c r="R489" s="17">
        <f t="shared" si="3"/>
        <v>209</v>
      </c>
      <c r="S489" s="17">
        <f t="shared" si="4"/>
        <v>149</v>
      </c>
      <c r="T489" s="13"/>
      <c r="U489" s="13">
        <v>16052.0</v>
      </c>
    </row>
    <row r="490" ht="15.75" customHeight="1">
      <c r="A490" s="5">
        <v>489.0</v>
      </c>
      <c r="B490" s="6" t="s">
        <v>945</v>
      </c>
      <c r="C490" s="7" t="s">
        <v>22</v>
      </c>
      <c r="D490" s="8">
        <v>43679.0</v>
      </c>
      <c r="E490" s="8" t="s">
        <v>23</v>
      </c>
      <c r="F490" s="8" t="s">
        <v>92</v>
      </c>
      <c r="G490" s="7" t="s">
        <v>191</v>
      </c>
      <c r="H490" s="9" t="s">
        <v>26</v>
      </c>
      <c r="I490" s="10">
        <v>9001.0</v>
      </c>
      <c r="J490" s="7" t="s">
        <v>216</v>
      </c>
      <c r="K490" s="6" t="str">
        <f>IF(I490=9001,VLOOKUP(J490,'ISO-reference'!$C$1:$D$67,2,FALSE),IF(I490=45001,VLOOKUP(J490,'ISO-reference'!$A$1:$B$40,2,FALSE),IF(I490=21001,VLOOKUP(J490,'ISO-reference'!$E$1:$F$75,2,FALSE),"No ISO Mapping")))</f>
        <v> Determining requirements for products &amp; services</v>
      </c>
      <c r="L490" s="7" t="s">
        <v>217</v>
      </c>
      <c r="M490" s="11"/>
      <c r="N490" s="12">
        <f t="shared" si="25"/>
        <v>43739</v>
      </c>
      <c r="O490" s="12">
        <v>43888.0</v>
      </c>
      <c r="P490" s="6" t="s">
        <v>493</v>
      </c>
      <c r="Q490" s="5" t="str">
        <f t="shared" si="2"/>
        <v>Closed</v>
      </c>
      <c r="R490" s="10">
        <f t="shared" si="3"/>
        <v>209</v>
      </c>
      <c r="S490" s="10">
        <f t="shared" si="4"/>
        <v>149</v>
      </c>
      <c r="T490" s="5"/>
      <c r="U490" s="5">
        <v>16053.0</v>
      </c>
    </row>
    <row r="491" ht="15.75" customHeight="1">
      <c r="A491" s="13">
        <v>490.0</v>
      </c>
      <c r="B491" s="14" t="s">
        <v>946</v>
      </c>
      <c r="C491" s="15" t="s">
        <v>22</v>
      </c>
      <c r="D491" s="16">
        <v>43679.0</v>
      </c>
      <c r="E491" s="16" t="s">
        <v>23</v>
      </c>
      <c r="F491" s="16" t="s">
        <v>92</v>
      </c>
      <c r="G491" s="15" t="s">
        <v>191</v>
      </c>
      <c r="H491" s="9" t="s">
        <v>26</v>
      </c>
      <c r="I491" s="17">
        <v>9001.0</v>
      </c>
      <c r="J491" s="15" t="s">
        <v>216</v>
      </c>
      <c r="K491" s="14" t="str">
        <f>IF(I491=9001,VLOOKUP(J491,'ISO-reference'!$C$1:$D$67,2,FALSE),IF(I491=45001,VLOOKUP(J491,'ISO-reference'!$A$1:$B$40,2,FALSE),IF(I491=21001,VLOOKUP(J491,'ISO-reference'!$E$1:$F$75,2,FALSE),"No ISO Mapping")))</f>
        <v> Determining requirements for products &amp; services</v>
      </c>
      <c r="L491" s="15" t="s">
        <v>217</v>
      </c>
      <c r="M491" s="18"/>
      <c r="N491" s="19">
        <f t="shared" si="25"/>
        <v>43739</v>
      </c>
      <c r="O491" s="19">
        <v>43895.0</v>
      </c>
      <c r="P491" s="14" t="s">
        <v>947</v>
      </c>
      <c r="Q491" s="13" t="str">
        <f t="shared" si="2"/>
        <v>Closed</v>
      </c>
      <c r="R491" s="17">
        <f t="shared" si="3"/>
        <v>216</v>
      </c>
      <c r="S491" s="17">
        <f t="shared" si="4"/>
        <v>156</v>
      </c>
      <c r="T491" s="13"/>
      <c r="U491" s="13">
        <v>16054.0</v>
      </c>
    </row>
    <row r="492" ht="15.75" hidden="1" customHeight="1">
      <c r="A492" s="5">
        <v>491.0</v>
      </c>
      <c r="B492" s="6" t="s">
        <v>948</v>
      </c>
      <c r="C492" s="7" t="s">
        <v>22</v>
      </c>
      <c r="D492" s="8">
        <v>43679.0</v>
      </c>
      <c r="E492" s="8" t="s">
        <v>23</v>
      </c>
      <c r="F492" s="8" t="s">
        <v>92</v>
      </c>
      <c r="G492" s="7" t="s">
        <v>191</v>
      </c>
      <c r="H492" s="20" t="s">
        <v>105</v>
      </c>
      <c r="I492" s="10">
        <v>9001.0</v>
      </c>
      <c r="J492" s="7" t="s">
        <v>216</v>
      </c>
      <c r="K492" s="6" t="str">
        <f>IF(I492=9001,VLOOKUP(J492,'ISO-reference'!$C$1:$D$67,2,FALSE),IF(I492=45001,VLOOKUP(J492,'ISO-reference'!$A$1:$B$40,2,FALSE),IF(I492=21001,VLOOKUP(J492,'ISO-reference'!$E$1:$F$75,2,FALSE),"No ISO Mapping")))</f>
        <v> Determining requirements for products &amp; services</v>
      </c>
      <c r="L492" s="7" t="s">
        <v>217</v>
      </c>
      <c r="M492" s="11"/>
      <c r="N492" s="12">
        <f t="shared" si="25"/>
        <v>43739</v>
      </c>
      <c r="O492" s="12">
        <v>43895.0</v>
      </c>
      <c r="P492" s="6" t="s">
        <v>949</v>
      </c>
      <c r="Q492" s="5" t="str">
        <f t="shared" si="2"/>
        <v>Closed</v>
      </c>
      <c r="R492" s="10">
        <f t="shared" si="3"/>
        <v>216</v>
      </c>
      <c r="S492" s="10">
        <f t="shared" si="4"/>
        <v>156</v>
      </c>
      <c r="T492" s="5"/>
      <c r="U492" s="5">
        <v>16055.0</v>
      </c>
    </row>
    <row r="493" ht="15.75" hidden="1" customHeight="1">
      <c r="A493" s="13">
        <v>492.0</v>
      </c>
      <c r="B493" s="27" t="s">
        <v>950</v>
      </c>
      <c r="C493" s="15" t="s">
        <v>22</v>
      </c>
      <c r="D493" s="16">
        <v>43781.0</v>
      </c>
      <c r="E493" s="16" t="s">
        <v>23</v>
      </c>
      <c r="F493" s="16" t="s">
        <v>766</v>
      </c>
      <c r="G493" s="15" t="s">
        <v>951</v>
      </c>
      <c r="H493" s="20" t="s">
        <v>105</v>
      </c>
      <c r="I493" s="17">
        <v>9001.0</v>
      </c>
      <c r="J493" s="15" t="s">
        <v>34</v>
      </c>
      <c r="K493" s="14" t="str">
        <f>IF(I493=9001,VLOOKUP(J493,'ISO-reference'!$C$1:$D$67,2,FALSE),IF(I493=45001,VLOOKUP(J493,'ISO-reference'!$A$1:$B$40,2,FALSE),IF(I493=21001,VLOOKUP(J493,'ISO-reference'!$E$1:$F$75,2,FALSE),"No ISO Mapping")))</f>
        <v> Design &amp; development inputs</v>
      </c>
      <c r="L493" s="15" t="s">
        <v>35</v>
      </c>
      <c r="M493" s="18"/>
      <c r="N493" s="19">
        <f t="shared" si="25"/>
        <v>43841</v>
      </c>
      <c r="O493" s="19">
        <v>43868.0</v>
      </c>
      <c r="P493" s="14" t="s">
        <v>952</v>
      </c>
      <c r="Q493" s="13" t="str">
        <f t="shared" si="2"/>
        <v>Closed</v>
      </c>
      <c r="R493" s="17">
        <f t="shared" si="3"/>
        <v>87</v>
      </c>
      <c r="S493" s="17">
        <f t="shared" si="4"/>
        <v>27</v>
      </c>
      <c r="T493" s="13"/>
      <c r="U493" s="13">
        <v>16314.0</v>
      </c>
    </row>
    <row r="494" ht="15.75" hidden="1" customHeight="1">
      <c r="A494" s="5">
        <v>493.0</v>
      </c>
      <c r="B494" s="28" t="s">
        <v>953</v>
      </c>
      <c r="C494" s="7" t="s">
        <v>22</v>
      </c>
      <c r="D494" s="8">
        <v>43781.0</v>
      </c>
      <c r="E494" s="8" t="s">
        <v>23</v>
      </c>
      <c r="F494" s="8" t="s">
        <v>766</v>
      </c>
      <c r="G494" s="7" t="s">
        <v>951</v>
      </c>
      <c r="H494" s="20" t="s">
        <v>105</v>
      </c>
      <c r="I494" s="10">
        <v>9001.0</v>
      </c>
      <c r="J494" s="7" t="s">
        <v>128</v>
      </c>
      <c r="K494" s="6" t="str">
        <f>IF(I494=9001,VLOOKUP(J494,'ISO-reference'!$C$1:$D$67,2,FALSE),IF(I494=45001,VLOOKUP(J494,'ISO-reference'!$A$1:$B$40,2,FALSE),IF(I494=21001,VLOOKUP(J494,'ISO-reference'!$E$1:$F$75,2,FALSE),"No ISO Mapping")))</f>
        <v> Customer communication</v>
      </c>
      <c r="L494" s="7" t="s">
        <v>217</v>
      </c>
      <c r="M494" s="11"/>
      <c r="N494" s="12">
        <f t="shared" si="25"/>
        <v>43841</v>
      </c>
      <c r="O494" s="12">
        <v>43868.0</v>
      </c>
      <c r="P494" s="6" t="s">
        <v>954</v>
      </c>
      <c r="Q494" s="5" t="str">
        <f t="shared" si="2"/>
        <v>Closed</v>
      </c>
      <c r="R494" s="10">
        <f t="shared" si="3"/>
        <v>87</v>
      </c>
      <c r="S494" s="10">
        <f t="shared" si="4"/>
        <v>27</v>
      </c>
      <c r="T494" s="5"/>
      <c r="U494" s="5">
        <v>16315.0</v>
      </c>
    </row>
    <row r="495" ht="15.75" hidden="1" customHeight="1">
      <c r="A495" s="13">
        <v>494.0</v>
      </c>
      <c r="B495" s="27" t="s">
        <v>775</v>
      </c>
      <c r="C495" s="15" t="s">
        <v>22</v>
      </c>
      <c r="D495" s="16">
        <v>43781.0</v>
      </c>
      <c r="E495" s="16" t="s">
        <v>23</v>
      </c>
      <c r="F495" s="16" t="s">
        <v>766</v>
      </c>
      <c r="G495" s="15" t="s">
        <v>951</v>
      </c>
      <c r="H495" s="20" t="s">
        <v>105</v>
      </c>
      <c r="I495" s="17">
        <v>9001.0</v>
      </c>
      <c r="J495" s="15" t="s">
        <v>59</v>
      </c>
      <c r="K495" s="14" t="str">
        <f>IF(I495=9001,VLOOKUP(J495,'ISO-reference'!$C$1:$D$67,2,FALSE),IF(I495=45001,VLOOKUP(J495,'ISO-reference'!$A$1:$B$40,2,FALSE),IF(I495=21001,VLOOKUP(J495,'ISO-reference'!$E$1:$F$75,2,FALSE),"No ISO Mapping")))</f>
        <v> People</v>
      </c>
      <c r="L495" s="15" t="s">
        <v>27</v>
      </c>
      <c r="M495" s="18"/>
      <c r="N495" s="19">
        <f t="shared" si="25"/>
        <v>43841</v>
      </c>
      <c r="O495" s="19">
        <v>43888.0</v>
      </c>
      <c r="P495" s="14" t="s">
        <v>776</v>
      </c>
      <c r="Q495" s="13" t="str">
        <f t="shared" si="2"/>
        <v>Closed</v>
      </c>
      <c r="R495" s="17">
        <f t="shared" si="3"/>
        <v>107</v>
      </c>
      <c r="S495" s="17">
        <f t="shared" si="4"/>
        <v>47</v>
      </c>
      <c r="T495" s="13"/>
      <c r="U495" s="13">
        <v>16316.0</v>
      </c>
    </row>
    <row r="496" ht="15.75" hidden="1" customHeight="1">
      <c r="A496" s="5">
        <v>495.0</v>
      </c>
      <c r="B496" s="6" t="s">
        <v>955</v>
      </c>
      <c r="C496" s="7" t="s">
        <v>22</v>
      </c>
      <c r="D496" s="8">
        <v>43809.0</v>
      </c>
      <c r="E496" s="8" t="s">
        <v>23</v>
      </c>
      <c r="F496" s="8" t="s">
        <v>92</v>
      </c>
      <c r="G496" s="7" t="s">
        <v>191</v>
      </c>
      <c r="H496" s="20" t="s">
        <v>105</v>
      </c>
      <c r="I496" s="10">
        <v>45001.0</v>
      </c>
      <c r="J496" s="7">
        <v>7.2</v>
      </c>
      <c r="K496" s="6" t="str">
        <f>IF(I496=9001,VLOOKUP(J496,'ISO-reference'!$C$1:$D$67,2,FALSE),IF(I496=45001,VLOOKUP(J496,'ISO-reference'!$A$1:$B$40,2,FALSE),IF(I496=21001,VLOOKUP(J496,'ISO-reference'!$E$1:$F$75,2,FALSE),"No ISO Mapping")))</f>
        <v> Competence</v>
      </c>
      <c r="L496" s="7" t="s">
        <v>27</v>
      </c>
      <c r="M496" s="11"/>
      <c r="N496" s="12">
        <f t="shared" si="25"/>
        <v>43869</v>
      </c>
      <c r="O496" s="12">
        <v>43893.0</v>
      </c>
      <c r="P496" s="6" t="s">
        <v>956</v>
      </c>
      <c r="Q496" s="5" t="str">
        <f t="shared" si="2"/>
        <v>Closed</v>
      </c>
      <c r="R496" s="10">
        <f t="shared" si="3"/>
        <v>84</v>
      </c>
      <c r="S496" s="10">
        <f t="shared" si="4"/>
        <v>24</v>
      </c>
      <c r="T496" s="5"/>
      <c r="U496" s="5">
        <v>17417.0</v>
      </c>
    </row>
    <row r="497" ht="15.75" hidden="1" customHeight="1">
      <c r="A497" s="13">
        <v>496.0</v>
      </c>
      <c r="B497" s="14" t="s">
        <v>957</v>
      </c>
      <c r="C497" s="15" t="s">
        <v>22</v>
      </c>
      <c r="D497" s="16">
        <v>43809.0</v>
      </c>
      <c r="E497" s="16" t="s">
        <v>23</v>
      </c>
      <c r="F497" s="16" t="s">
        <v>92</v>
      </c>
      <c r="G497" s="15" t="s">
        <v>191</v>
      </c>
      <c r="H497" s="20" t="s">
        <v>105</v>
      </c>
      <c r="I497" s="17">
        <v>45001.0</v>
      </c>
      <c r="J497" s="15">
        <v>8.1</v>
      </c>
      <c r="K497" s="14" t="str">
        <f>IF(I497=9001,VLOOKUP(J497,'ISO-reference'!$C$1:$D$67,2,FALSE),IF(I497=45001,VLOOKUP(J497,'ISO-reference'!$A$1:$B$40,2,FALSE),IF(I497=21001,VLOOKUP(J497,'ISO-reference'!$E$1:$F$75,2,FALSE),"No ISO Mapping")))</f>
        <v> Operational planning and control</v>
      </c>
      <c r="L497" s="15" t="s">
        <v>30</v>
      </c>
      <c r="M497" s="18"/>
      <c r="N497" s="19">
        <f t="shared" si="25"/>
        <v>43869</v>
      </c>
      <c r="O497" s="19">
        <v>43903.0</v>
      </c>
      <c r="P497" s="14" t="s">
        <v>958</v>
      </c>
      <c r="Q497" s="13" t="str">
        <f t="shared" si="2"/>
        <v>Closed</v>
      </c>
      <c r="R497" s="17">
        <f t="shared" si="3"/>
        <v>94</v>
      </c>
      <c r="S497" s="17">
        <f t="shared" si="4"/>
        <v>34</v>
      </c>
      <c r="T497" s="13"/>
      <c r="U497" s="13">
        <v>17418.0</v>
      </c>
    </row>
    <row r="498" ht="15.75" hidden="1" customHeight="1">
      <c r="A498" s="5">
        <v>497.0</v>
      </c>
      <c r="B498" s="6" t="s">
        <v>959</v>
      </c>
      <c r="C498" s="7" t="s">
        <v>22</v>
      </c>
      <c r="D498" s="8">
        <v>43810.0</v>
      </c>
      <c r="E498" s="8" t="s">
        <v>23</v>
      </c>
      <c r="F498" s="8" t="s">
        <v>92</v>
      </c>
      <c r="G498" s="7" t="s">
        <v>191</v>
      </c>
      <c r="H498" s="20" t="s">
        <v>105</v>
      </c>
      <c r="I498" s="10">
        <v>45001.0</v>
      </c>
      <c r="J498" s="7">
        <v>8.1</v>
      </c>
      <c r="K498" s="6" t="str">
        <f>IF(I498=9001,VLOOKUP(J498,'ISO-reference'!$C$1:$D$67,2,FALSE),IF(I498=45001,VLOOKUP(J498,'ISO-reference'!$A$1:$B$40,2,FALSE),IF(I498=21001,VLOOKUP(J498,'ISO-reference'!$E$1:$F$75,2,FALSE),"No ISO Mapping")))</f>
        <v> Operational planning and control</v>
      </c>
      <c r="L498" s="7" t="s">
        <v>35</v>
      </c>
      <c r="M498" s="11"/>
      <c r="N498" s="12">
        <f t="shared" si="25"/>
        <v>43870</v>
      </c>
      <c r="O498" s="12">
        <v>43893.0</v>
      </c>
      <c r="P498" s="6" t="s">
        <v>960</v>
      </c>
      <c r="Q498" s="5" t="str">
        <f t="shared" si="2"/>
        <v>Closed</v>
      </c>
      <c r="R498" s="10">
        <f t="shared" si="3"/>
        <v>83</v>
      </c>
      <c r="S498" s="10">
        <f t="shared" si="4"/>
        <v>23</v>
      </c>
      <c r="T498" s="5"/>
      <c r="U498" s="5">
        <v>17421.0</v>
      </c>
    </row>
    <row r="499" ht="15.75" hidden="1" customHeight="1">
      <c r="A499" s="13">
        <v>498.0</v>
      </c>
      <c r="B499" s="14" t="s">
        <v>961</v>
      </c>
      <c r="C499" s="15" t="s">
        <v>22</v>
      </c>
      <c r="D499" s="16">
        <v>43811.0</v>
      </c>
      <c r="E499" s="16" t="s">
        <v>23</v>
      </c>
      <c r="F499" s="16" t="s">
        <v>92</v>
      </c>
      <c r="G499" s="15" t="s">
        <v>191</v>
      </c>
      <c r="H499" s="20" t="s">
        <v>105</v>
      </c>
      <c r="I499" s="17">
        <v>45001.0</v>
      </c>
      <c r="J499" s="15">
        <v>8.1</v>
      </c>
      <c r="K499" s="14" t="str">
        <f>IF(I499=9001,VLOOKUP(J499,'ISO-reference'!$C$1:$D$67,2,FALSE),IF(I499=45001,VLOOKUP(J499,'ISO-reference'!$A$1:$B$40,2,FALSE),IF(I499=21001,VLOOKUP(J499,'ISO-reference'!$E$1:$F$75,2,FALSE),"No ISO Mapping")))</f>
        <v> Operational planning and control</v>
      </c>
      <c r="L499" s="15" t="s">
        <v>30</v>
      </c>
      <c r="M499" s="18"/>
      <c r="N499" s="19">
        <f t="shared" si="25"/>
        <v>43871</v>
      </c>
      <c r="O499" s="19">
        <v>43893.0</v>
      </c>
      <c r="P499" s="14" t="s">
        <v>962</v>
      </c>
      <c r="Q499" s="13" t="str">
        <f t="shared" si="2"/>
        <v>Closed</v>
      </c>
      <c r="R499" s="17">
        <f t="shared" si="3"/>
        <v>82</v>
      </c>
      <c r="S499" s="17">
        <f t="shared" si="4"/>
        <v>22</v>
      </c>
      <c r="T499" s="13"/>
      <c r="U499" s="13">
        <v>17426.0</v>
      </c>
    </row>
    <row r="500" ht="15.75" customHeight="1">
      <c r="A500" s="5">
        <v>499.0</v>
      </c>
      <c r="B500" s="6" t="s">
        <v>963</v>
      </c>
      <c r="C500" s="7" t="s">
        <v>22</v>
      </c>
      <c r="D500" s="8">
        <v>43811.0</v>
      </c>
      <c r="E500" s="8" t="s">
        <v>23</v>
      </c>
      <c r="F500" s="8" t="s">
        <v>92</v>
      </c>
      <c r="G500" s="7" t="s">
        <v>191</v>
      </c>
      <c r="H500" s="9" t="s">
        <v>26</v>
      </c>
      <c r="I500" s="10">
        <v>9001.0</v>
      </c>
      <c r="J500" s="7" t="s">
        <v>148</v>
      </c>
      <c r="K500" s="6" t="str">
        <f>IF(I500=9001,VLOOKUP(J500,'ISO-reference'!$C$1:$D$67,2,FALSE),IF(I500=45001,VLOOKUP(J500,'ISO-reference'!$A$1:$B$40,2,FALSE),IF(I500=21001,VLOOKUP(J500,'ISO-reference'!$E$1:$F$75,2,FALSE),"No ISO Mapping")))</f>
        <v> Preservation</v>
      </c>
      <c r="L500" s="7" t="s">
        <v>30</v>
      </c>
      <c r="M500" s="11"/>
      <c r="N500" s="12">
        <f t="shared" si="25"/>
        <v>43871</v>
      </c>
      <c r="O500" s="12">
        <v>43860.0</v>
      </c>
      <c r="P500" s="6" t="s">
        <v>964</v>
      </c>
      <c r="Q500" s="5" t="str">
        <f t="shared" si="2"/>
        <v>Closed</v>
      </c>
      <c r="R500" s="10">
        <f t="shared" si="3"/>
        <v>49</v>
      </c>
      <c r="S500" s="10">
        <f t="shared" si="4"/>
        <v>-11</v>
      </c>
      <c r="T500" s="5"/>
      <c r="U500" s="5">
        <v>17428.0</v>
      </c>
    </row>
    <row r="501" ht="15.75" hidden="1" customHeight="1">
      <c r="A501" s="13">
        <v>500.0</v>
      </c>
      <c r="B501" s="14" t="s">
        <v>965</v>
      </c>
      <c r="C501" s="15" t="s">
        <v>22</v>
      </c>
      <c r="D501" s="16">
        <v>43812.0</v>
      </c>
      <c r="E501" s="16" t="s">
        <v>23</v>
      </c>
      <c r="F501" s="16" t="s">
        <v>92</v>
      </c>
      <c r="G501" s="15" t="s">
        <v>191</v>
      </c>
      <c r="H501" s="20" t="s">
        <v>105</v>
      </c>
      <c r="I501" s="17">
        <v>45001.0</v>
      </c>
      <c r="J501" s="15">
        <v>8.1</v>
      </c>
      <c r="K501" s="14" t="str">
        <f>IF(I501=9001,VLOOKUP(J501,'ISO-reference'!$C$1:$D$67,2,FALSE),IF(I501=45001,VLOOKUP(J501,'ISO-reference'!$A$1:$B$40,2,FALSE),IF(I501=21001,VLOOKUP(J501,'ISO-reference'!$E$1:$F$75,2,FALSE),"No ISO Mapping")))</f>
        <v> Operational planning and control</v>
      </c>
      <c r="L501" s="15" t="s">
        <v>35</v>
      </c>
      <c r="M501" s="18"/>
      <c r="N501" s="19">
        <f t="shared" si="25"/>
        <v>43872</v>
      </c>
      <c r="O501" s="19">
        <v>43836.0</v>
      </c>
      <c r="P501" s="14" t="s">
        <v>966</v>
      </c>
      <c r="Q501" s="13" t="str">
        <f t="shared" si="2"/>
        <v>Closed</v>
      </c>
      <c r="R501" s="17">
        <f t="shared" si="3"/>
        <v>24</v>
      </c>
      <c r="S501" s="17">
        <f t="shared" si="4"/>
        <v>-36</v>
      </c>
      <c r="T501" s="13"/>
      <c r="U501" s="13">
        <v>17430.0</v>
      </c>
    </row>
    <row r="502" ht="15.75" hidden="1" customHeight="1">
      <c r="A502" s="5">
        <v>501.0</v>
      </c>
      <c r="B502" s="6" t="s">
        <v>967</v>
      </c>
      <c r="C502" s="7" t="s">
        <v>22</v>
      </c>
      <c r="D502" s="8">
        <v>43813.0</v>
      </c>
      <c r="E502" s="8" t="s">
        <v>23</v>
      </c>
      <c r="F502" s="8" t="s">
        <v>92</v>
      </c>
      <c r="G502" s="7" t="s">
        <v>191</v>
      </c>
      <c r="H502" s="20" t="s">
        <v>105</v>
      </c>
      <c r="I502" s="10">
        <v>9001.0</v>
      </c>
      <c r="J502" s="7" t="s">
        <v>50</v>
      </c>
      <c r="K502" s="6" t="str">
        <f>IF(I502=9001,VLOOKUP(J502,'ISO-reference'!$C$1:$D$67,2,FALSE),IF(I502=45001,VLOOKUP(J502,'ISO-reference'!$A$1:$B$40,2,FALSE),IF(I502=21001,VLOOKUP(J502,'ISO-reference'!$E$1:$F$75,2,FALSE),"No ISO Mapping")))</f>
        <v> Environment for Operating Processes</v>
      </c>
      <c r="L502" s="7" t="s">
        <v>30</v>
      </c>
      <c r="M502" s="11"/>
      <c r="N502" s="12">
        <f t="shared" si="25"/>
        <v>43873</v>
      </c>
      <c r="O502" s="12">
        <v>43903.0</v>
      </c>
      <c r="P502" s="6" t="s">
        <v>968</v>
      </c>
      <c r="Q502" s="5" t="str">
        <f t="shared" si="2"/>
        <v>Closed</v>
      </c>
      <c r="R502" s="10">
        <f t="shared" si="3"/>
        <v>90</v>
      </c>
      <c r="S502" s="10">
        <f t="shared" si="4"/>
        <v>30</v>
      </c>
      <c r="T502" s="5"/>
      <c r="U502" s="5">
        <v>17431.0</v>
      </c>
    </row>
    <row r="503" ht="15.75" customHeight="1">
      <c r="A503" s="13">
        <v>502.0</v>
      </c>
      <c r="B503" s="14" t="s">
        <v>969</v>
      </c>
      <c r="C503" s="15" t="s">
        <v>22</v>
      </c>
      <c r="D503" s="16">
        <v>43866.0</v>
      </c>
      <c r="E503" s="16" t="s">
        <v>23</v>
      </c>
      <c r="F503" s="16" t="s">
        <v>92</v>
      </c>
      <c r="G503" s="15" t="s">
        <v>970</v>
      </c>
      <c r="H503" s="9" t="s">
        <v>26</v>
      </c>
      <c r="I503" s="17">
        <v>45001.0</v>
      </c>
      <c r="J503" s="15" t="s">
        <v>971</v>
      </c>
      <c r="K503" s="14" t="str">
        <f>IF(I503=9001,VLOOKUP(J503,'ISO-reference'!$C$1:$D$67,2,FALSE),IF(I503=45001,VLOOKUP(J503,'ISO-reference'!$A$1:$B$40,2,FALSE),IF(I503=21001,VLOOKUP(J503,'ISO-reference'!$E$1:$F$75,2,FALSE),"No ISO Mapping")))</f>
        <v> Evaluation of Complaince</v>
      </c>
      <c r="L503" s="15" t="s">
        <v>217</v>
      </c>
      <c r="M503" s="18"/>
      <c r="N503" s="19">
        <v>43999.0</v>
      </c>
      <c r="O503" s="19">
        <v>44005.0</v>
      </c>
      <c r="P503" s="14" t="s">
        <v>972</v>
      </c>
      <c r="Q503" s="13" t="str">
        <f t="shared" si="2"/>
        <v>Closed</v>
      </c>
      <c r="R503" s="17">
        <f t="shared" si="3"/>
        <v>139</v>
      </c>
      <c r="S503" s="17">
        <f t="shared" si="4"/>
        <v>6</v>
      </c>
      <c r="T503" s="13"/>
      <c r="U503" s="13">
        <v>18934.0</v>
      </c>
    </row>
    <row r="504" ht="15.75" customHeight="1">
      <c r="A504" s="5">
        <v>503.0</v>
      </c>
      <c r="B504" s="6" t="s">
        <v>973</v>
      </c>
      <c r="C504" s="7" t="s">
        <v>22</v>
      </c>
      <c r="D504" s="8">
        <v>43866.0</v>
      </c>
      <c r="E504" s="8" t="s">
        <v>23</v>
      </c>
      <c r="F504" s="8" t="s">
        <v>92</v>
      </c>
      <c r="G504" s="7" t="s">
        <v>970</v>
      </c>
      <c r="H504" s="9" t="s">
        <v>26</v>
      </c>
      <c r="I504" s="10">
        <v>45001.0</v>
      </c>
      <c r="J504" s="7" t="s">
        <v>971</v>
      </c>
      <c r="K504" s="6" t="str">
        <f>IF(I504=9001,VLOOKUP(J504,'ISO-reference'!$C$1:$D$67,2,FALSE),IF(I504=45001,VLOOKUP(J504,'ISO-reference'!$A$1:$B$40,2,FALSE),IF(I504=21001,VLOOKUP(J504,'ISO-reference'!$E$1:$F$75,2,FALSE),"No ISO Mapping")))</f>
        <v> Evaluation of Complaince</v>
      </c>
      <c r="L504" s="7" t="s">
        <v>217</v>
      </c>
      <c r="M504" s="11"/>
      <c r="N504" s="12">
        <v>43999.0</v>
      </c>
      <c r="O504" s="12">
        <v>44036.0</v>
      </c>
      <c r="P504" s="6" t="s">
        <v>974</v>
      </c>
      <c r="Q504" s="5" t="str">
        <f t="shared" si="2"/>
        <v>Closed</v>
      </c>
      <c r="R504" s="10">
        <f t="shared" si="3"/>
        <v>170</v>
      </c>
      <c r="S504" s="10">
        <f t="shared" si="4"/>
        <v>37</v>
      </c>
      <c r="T504" s="5"/>
      <c r="U504" s="5">
        <v>18936.0</v>
      </c>
    </row>
    <row r="505" ht="15.75" customHeight="1">
      <c r="A505" s="13">
        <v>504.0</v>
      </c>
      <c r="B505" s="14" t="s">
        <v>975</v>
      </c>
      <c r="C505" s="15" t="s">
        <v>22</v>
      </c>
      <c r="D505" s="16">
        <v>43866.0</v>
      </c>
      <c r="E505" s="16" t="s">
        <v>23</v>
      </c>
      <c r="F505" s="16" t="s">
        <v>92</v>
      </c>
      <c r="G505" s="15" t="s">
        <v>970</v>
      </c>
      <c r="H505" s="9" t="s">
        <v>26</v>
      </c>
      <c r="I505" s="17">
        <v>45001.0</v>
      </c>
      <c r="J505" s="15" t="s">
        <v>971</v>
      </c>
      <c r="K505" s="14" t="str">
        <f>IF(I505=9001,VLOOKUP(J505,'ISO-reference'!$C$1:$D$67,2,FALSE),IF(I505=45001,VLOOKUP(J505,'ISO-reference'!$A$1:$B$40,2,FALSE),IF(I505=21001,VLOOKUP(J505,'ISO-reference'!$E$1:$F$75,2,FALSE),"No ISO Mapping")))</f>
        <v> Evaluation of Complaince</v>
      </c>
      <c r="L505" s="15" t="s">
        <v>217</v>
      </c>
      <c r="M505" s="18"/>
      <c r="N505" s="19">
        <v>43999.0</v>
      </c>
      <c r="O505" s="19">
        <v>44005.0</v>
      </c>
      <c r="P505" s="14" t="s">
        <v>976</v>
      </c>
      <c r="Q505" s="13" t="str">
        <f t="shared" si="2"/>
        <v>Closed</v>
      </c>
      <c r="R505" s="17">
        <f t="shared" si="3"/>
        <v>139</v>
      </c>
      <c r="S505" s="17">
        <f t="shared" si="4"/>
        <v>6</v>
      </c>
      <c r="T505" s="13"/>
      <c r="U505" s="13">
        <v>18937.0</v>
      </c>
    </row>
    <row r="506" ht="15.75" customHeight="1">
      <c r="A506" s="5">
        <v>505.0</v>
      </c>
      <c r="B506" s="6" t="s">
        <v>977</v>
      </c>
      <c r="C506" s="7" t="s">
        <v>22</v>
      </c>
      <c r="D506" s="8">
        <v>43866.0</v>
      </c>
      <c r="E506" s="8" t="s">
        <v>23</v>
      </c>
      <c r="F506" s="8" t="s">
        <v>92</v>
      </c>
      <c r="G506" s="7" t="s">
        <v>970</v>
      </c>
      <c r="H506" s="9" t="s">
        <v>26</v>
      </c>
      <c r="I506" s="10">
        <v>45001.0</v>
      </c>
      <c r="J506" s="7" t="s">
        <v>971</v>
      </c>
      <c r="K506" s="6" t="str">
        <f>IF(I506=9001,VLOOKUP(J506,'ISO-reference'!$C$1:$D$67,2,FALSE),IF(I506=45001,VLOOKUP(J506,'ISO-reference'!$A$1:$B$40,2,FALSE),IF(I506=21001,VLOOKUP(J506,'ISO-reference'!$E$1:$F$75,2,FALSE),"No ISO Mapping")))</f>
        <v> Evaluation of Complaince</v>
      </c>
      <c r="L506" s="7" t="s">
        <v>217</v>
      </c>
      <c r="M506" s="11"/>
      <c r="N506" s="12">
        <v>43999.0</v>
      </c>
      <c r="O506" s="12">
        <v>44235.0</v>
      </c>
      <c r="P506" s="6" t="s">
        <v>978</v>
      </c>
      <c r="Q506" s="5" t="str">
        <f t="shared" si="2"/>
        <v>Closed</v>
      </c>
      <c r="R506" s="10">
        <f t="shared" si="3"/>
        <v>369</v>
      </c>
      <c r="S506" s="10">
        <f t="shared" si="4"/>
        <v>236</v>
      </c>
      <c r="T506" s="5"/>
      <c r="U506" s="5">
        <v>18944.0</v>
      </c>
    </row>
    <row r="507" ht="15.75" customHeight="1">
      <c r="A507" s="13">
        <v>506.0</v>
      </c>
      <c r="B507" s="14" t="s">
        <v>979</v>
      </c>
      <c r="C507" s="15" t="s">
        <v>22</v>
      </c>
      <c r="D507" s="16">
        <v>43866.0</v>
      </c>
      <c r="E507" s="16" t="s">
        <v>23</v>
      </c>
      <c r="F507" s="16" t="s">
        <v>92</v>
      </c>
      <c r="G507" s="15" t="s">
        <v>970</v>
      </c>
      <c r="H507" s="9" t="s">
        <v>26</v>
      </c>
      <c r="I507" s="17">
        <v>45001.0</v>
      </c>
      <c r="J507" s="15" t="s">
        <v>439</v>
      </c>
      <c r="K507" s="14" t="str">
        <f>IF(I507=9001,VLOOKUP(J507,'ISO-reference'!$C$1:$D$67,2,FALSE),IF(I507=45001,VLOOKUP(J507,'ISO-reference'!$A$1:$B$40,2,FALSE),IF(I507=21001,VLOOKUP(J507,'ISO-reference'!$E$1:$F$75,2,FALSE),"No ISO Mapping")))</f>
        <v> Determination of legal and other requirements</v>
      </c>
      <c r="L507" s="15" t="s">
        <v>217</v>
      </c>
      <c r="M507" s="18"/>
      <c r="N507" s="19">
        <f t="shared" ref="N507:N508" si="26">D507+60</f>
        <v>43926</v>
      </c>
      <c r="O507" s="19">
        <v>43895.0</v>
      </c>
      <c r="P507" s="14" t="s">
        <v>980</v>
      </c>
      <c r="Q507" s="13" t="str">
        <f t="shared" si="2"/>
        <v>Closed</v>
      </c>
      <c r="R507" s="17">
        <f t="shared" si="3"/>
        <v>29</v>
      </c>
      <c r="S507" s="17">
        <f t="shared" si="4"/>
        <v>-31</v>
      </c>
      <c r="T507" s="13"/>
      <c r="U507" s="13">
        <v>18946.0</v>
      </c>
    </row>
    <row r="508" ht="15.75" customHeight="1">
      <c r="A508" s="5">
        <v>507.0</v>
      </c>
      <c r="B508" s="6" t="s">
        <v>338</v>
      </c>
      <c r="C508" s="7" t="s">
        <v>22</v>
      </c>
      <c r="D508" s="8">
        <v>43866.0</v>
      </c>
      <c r="E508" s="8" t="s">
        <v>23</v>
      </c>
      <c r="F508" s="8" t="s">
        <v>92</v>
      </c>
      <c r="G508" s="7" t="s">
        <v>970</v>
      </c>
      <c r="H508" s="9" t="s">
        <v>26</v>
      </c>
      <c r="I508" s="10">
        <v>45001.0</v>
      </c>
      <c r="J508" s="7">
        <v>8.2</v>
      </c>
      <c r="K508" s="6" t="str">
        <f>IF(I508=9001,VLOOKUP(J508,'ISO-reference'!$C$1:$D$67,2,FALSE),IF(I508=45001,VLOOKUP(J508,'ISO-reference'!$A$1:$B$40,2,FALSE),IF(I508=21001,VLOOKUP(J508,'ISO-reference'!$E$1:$F$75,2,FALSE),"No ISO Mapping")))</f>
        <v> Emergency preparedness and response</v>
      </c>
      <c r="L508" s="7" t="s">
        <v>217</v>
      </c>
      <c r="M508" s="11"/>
      <c r="N508" s="12">
        <f t="shared" si="26"/>
        <v>43926</v>
      </c>
      <c r="O508" s="12">
        <v>43907.0</v>
      </c>
      <c r="P508" s="6" t="s">
        <v>981</v>
      </c>
      <c r="Q508" s="5" t="str">
        <f t="shared" si="2"/>
        <v>Closed</v>
      </c>
      <c r="R508" s="10">
        <f t="shared" si="3"/>
        <v>41</v>
      </c>
      <c r="S508" s="10">
        <f t="shared" si="4"/>
        <v>-19</v>
      </c>
      <c r="T508" s="5"/>
      <c r="U508" s="5">
        <v>19039.0</v>
      </c>
    </row>
    <row r="509" ht="15.75" customHeight="1">
      <c r="A509" s="13">
        <v>508.0</v>
      </c>
      <c r="B509" s="14" t="s">
        <v>982</v>
      </c>
      <c r="C509" s="15" t="s">
        <v>22</v>
      </c>
      <c r="D509" s="16">
        <v>43866.0</v>
      </c>
      <c r="E509" s="16" t="s">
        <v>23</v>
      </c>
      <c r="F509" s="16" t="s">
        <v>92</v>
      </c>
      <c r="G509" s="15" t="s">
        <v>970</v>
      </c>
      <c r="H509" s="9" t="s">
        <v>26</v>
      </c>
      <c r="I509" s="17">
        <v>45001.0</v>
      </c>
      <c r="J509" s="15">
        <v>8.2</v>
      </c>
      <c r="K509" s="14" t="str">
        <f>IF(I509=9001,VLOOKUP(J509,'ISO-reference'!$C$1:$D$67,2,FALSE),IF(I509=45001,VLOOKUP(J509,'ISO-reference'!$A$1:$B$40,2,FALSE),IF(I509=21001,VLOOKUP(J509,'ISO-reference'!$E$1:$F$75,2,FALSE),"No ISO Mapping")))</f>
        <v> Emergency preparedness and response</v>
      </c>
      <c r="L509" s="15" t="s">
        <v>217</v>
      </c>
      <c r="M509" s="18"/>
      <c r="N509" s="19">
        <v>43999.0</v>
      </c>
      <c r="O509" s="19">
        <v>44006.0</v>
      </c>
      <c r="P509" s="14" t="s">
        <v>983</v>
      </c>
      <c r="Q509" s="13" t="str">
        <f t="shared" si="2"/>
        <v>Closed</v>
      </c>
      <c r="R509" s="17">
        <f t="shared" si="3"/>
        <v>140</v>
      </c>
      <c r="S509" s="17">
        <f t="shared" si="4"/>
        <v>7</v>
      </c>
      <c r="T509" s="13"/>
      <c r="U509" s="13">
        <v>19040.0</v>
      </c>
    </row>
    <row r="510" ht="15.75" customHeight="1">
      <c r="A510" s="5">
        <v>509.0</v>
      </c>
      <c r="B510" s="6" t="s">
        <v>984</v>
      </c>
      <c r="C510" s="7" t="s">
        <v>22</v>
      </c>
      <c r="D510" s="8">
        <v>43866.0</v>
      </c>
      <c r="E510" s="8" t="s">
        <v>23</v>
      </c>
      <c r="F510" s="8" t="s">
        <v>92</v>
      </c>
      <c r="G510" s="7" t="s">
        <v>970</v>
      </c>
      <c r="H510" s="9" t="s">
        <v>26</v>
      </c>
      <c r="I510" s="10">
        <v>9001.0</v>
      </c>
      <c r="J510" s="7">
        <v>6.1</v>
      </c>
      <c r="K510" s="6" t="str">
        <f>IF(I510=9001,VLOOKUP(J510,'ISO-reference'!$C$1:$D$67,2,FALSE),IF(I510=45001,VLOOKUP(J510,'ISO-reference'!$A$1:$B$40,2,FALSE),IF(I510=21001,VLOOKUP(J510,'ISO-reference'!$E$1:$F$75,2,FALSE),"No ISO Mapping")))</f>
        <v> Address risk &amp; opportunity</v>
      </c>
      <c r="L510" s="7" t="s">
        <v>217</v>
      </c>
      <c r="M510" s="11"/>
      <c r="N510" s="12">
        <v>43999.0</v>
      </c>
      <c r="O510" s="12">
        <v>43967.0</v>
      </c>
      <c r="P510" s="6" t="s">
        <v>985</v>
      </c>
      <c r="Q510" s="5" t="str">
        <f t="shared" si="2"/>
        <v>Closed</v>
      </c>
      <c r="R510" s="10">
        <f t="shared" si="3"/>
        <v>101</v>
      </c>
      <c r="S510" s="10">
        <f t="shared" si="4"/>
        <v>-32</v>
      </c>
      <c r="T510" s="5"/>
      <c r="U510" s="5">
        <v>19041.0</v>
      </c>
    </row>
    <row r="511" ht="15.75" customHeight="1">
      <c r="A511" s="13">
        <v>510.0</v>
      </c>
      <c r="B511" s="14" t="s">
        <v>986</v>
      </c>
      <c r="C511" s="15" t="s">
        <v>22</v>
      </c>
      <c r="D511" s="16">
        <v>43867.0</v>
      </c>
      <c r="E511" s="16" t="s">
        <v>23</v>
      </c>
      <c r="F511" s="16" t="s">
        <v>92</v>
      </c>
      <c r="G511" s="15" t="s">
        <v>970</v>
      </c>
      <c r="H511" s="9" t="s">
        <v>26</v>
      </c>
      <c r="I511" s="17">
        <v>45001.0</v>
      </c>
      <c r="J511" s="15" t="s">
        <v>439</v>
      </c>
      <c r="K511" s="14" t="str">
        <f>IF(I511=9001,VLOOKUP(J511,'ISO-reference'!$C$1:$D$67,2,FALSE),IF(I511=45001,VLOOKUP(J511,'ISO-reference'!$A$1:$B$40,2,FALSE),IF(I511=21001,VLOOKUP(J511,'ISO-reference'!$E$1:$F$75,2,FALSE),"No ISO Mapping")))</f>
        <v> Determination of legal and other requirements</v>
      </c>
      <c r="L511" s="15" t="s">
        <v>217</v>
      </c>
      <c r="M511" s="18"/>
      <c r="N511" s="19">
        <f t="shared" ref="N511:N513" si="27">D511+60</f>
        <v>43927</v>
      </c>
      <c r="O511" s="19">
        <v>43907.0</v>
      </c>
      <c r="P511" s="14" t="s">
        <v>987</v>
      </c>
      <c r="Q511" s="13" t="str">
        <f t="shared" si="2"/>
        <v>Closed</v>
      </c>
      <c r="R511" s="17">
        <f t="shared" si="3"/>
        <v>40</v>
      </c>
      <c r="S511" s="17">
        <f t="shared" si="4"/>
        <v>-20</v>
      </c>
      <c r="T511" s="13"/>
      <c r="U511" s="13">
        <v>19042.0</v>
      </c>
    </row>
    <row r="512" ht="15.75" customHeight="1">
      <c r="A512" s="5">
        <v>511.0</v>
      </c>
      <c r="B512" s="6" t="s">
        <v>988</v>
      </c>
      <c r="C512" s="7" t="s">
        <v>22</v>
      </c>
      <c r="D512" s="8">
        <v>43867.0</v>
      </c>
      <c r="E512" s="8" t="s">
        <v>23</v>
      </c>
      <c r="F512" s="8" t="s">
        <v>92</v>
      </c>
      <c r="G512" s="7" t="s">
        <v>970</v>
      </c>
      <c r="H512" s="9" t="s">
        <v>26</v>
      </c>
      <c r="I512" s="10">
        <v>45001.0</v>
      </c>
      <c r="J512" s="7">
        <v>8.1</v>
      </c>
      <c r="K512" s="6" t="str">
        <f>IF(I512=9001,VLOOKUP(J512,'ISO-reference'!$C$1:$D$67,2,FALSE),IF(I512=45001,VLOOKUP(J512,'ISO-reference'!$A$1:$B$40,2,FALSE),IF(I512=21001,VLOOKUP(J512,'ISO-reference'!$E$1:$F$75,2,FALSE),"No ISO Mapping")))</f>
        <v> Operational planning and control</v>
      </c>
      <c r="L512" s="7" t="s">
        <v>217</v>
      </c>
      <c r="M512" s="11"/>
      <c r="N512" s="12">
        <f t="shared" si="27"/>
        <v>43927</v>
      </c>
      <c r="O512" s="12">
        <v>43893.0</v>
      </c>
      <c r="P512" s="6" t="s">
        <v>989</v>
      </c>
      <c r="Q512" s="5" t="str">
        <f t="shared" si="2"/>
        <v>Closed</v>
      </c>
      <c r="R512" s="10">
        <f t="shared" si="3"/>
        <v>26</v>
      </c>
      <c r="S512" s="10">
        <f t="shared" si="4"/>
        <v>-34</v>
      </c>
      <c r="T512" s="5"/>
      <c r="U512" s="5">
        <v>19043.0</v>
      </c>
    </row>
    <row r="513" ht="15.75" hidden="1" customHeight="1">
      <c r="A513" s="13">
        <v>512.0</v>
      </c>
      <c r="B513" s="32" t="s">
        <v>990</v>
      </c>
      <c r="C513" s="15" t="s">
        <v>22</v>
      </c>
      <c r="D513" s="16">
        <v>43867.0</v>
      </c>
      <c r="E513" s="16" t="s">
        <v>23</v>
      </c>
      <c r="F513" s="16" t="s">
        <v>92</v>
      </c>
      <c r="G513" s="15" t="s">
        <v>970</v>
      </c>
      <c r="H513" s="20" t="s">
        <v>105</v>
      </c>
      <c r="I513" s="17">
        <v>45001.0</v>
      </c>
      <c r="J513" s="15">
        <v>8.2</v>
      </c>
      <c r="K513" s="14" t="str">
        <f>IF(I513=9001,VLOOKUP(J513,'ISO-reference'!$C$1:$D$67,2,FALSE),IF(I513=45001,VLOOKUP(J513,'ISO-reference'!$A$1:$B$40,2,FALSE),IF(I513=21001,VLOOKUP(J513,'ISO-reference'!$E$1:$F$75,2,FALSE),"No ISO Mapping")))</f>
        <v> Emergency preparedness and response</v>
      </c>
      <c r="L513" s="15" t="s">
        <v>217</v>
      </c>
      <c r="M513" s="18"/>
      <c r="N513" s="19">
        <f t="shared" si="27"/>
        <v>43927</v>
      </c>
      <c r="O513" s="19">
        <v>43889.0</v>
      </c>
      <c r="P513" s="14" t="s">
        <v>991</v>
      </c>
      <c r="Q513" s="13" t="str">
        <f t="shared" si="2"/>
        <v>Closed</v>
      </c>
      <c r="R513" s="17">
        <f t="shared" si="3"/>
        <v>22</v>
      </c>
      <c r="S513" s="17">
        <f t="shared" si="4"/>
        <v>-38</v>
      </c>
      <c r="T513" s="13"/>
      <c r="U513" s="13">
        <v>19044.0</v>
      </c>
    </row>
    <row r="514" ht="15.75" hidden="1" customHeight="1">
      <c r="A514" s="5">
        <v>513.0</v>
      </c>
      <c r="B514" s="33" t="s">
        <v>992</v>
      </c>
      <c r="C514" s="7" t="s">
        <v>22</v>
      </c>
      <c r="D514" s="8">
        <v>43867.0</v>
      </c>
      <c r="E514" s="8" t="s">
        <v>23</v>
      </c>
      <c r="F514" s="8" t="s">
        <v>92</v>
      </c>
      <c r="G514" s="7" t="s">
        <v>970</v>
      </c>
      <c r="H514" s="20" t="s">
        <v>105</v>
      </c>
      <c r="I514" s="10">
        <v>9001.0</v>
      </c>
      <c r="J514" s="7">
        <v>8.1</v>
      </c>
      <c r="K514" s="6" t="str">
        <f>IF(I514=9001,VLOOKUP(J514,'ISO-reference'!$C$1:$D$67,2,FALSE),IF(I514=45001,VLOOKUP(J514,'ISO-reference'!$A$1:$B$40,2,FALSE),IF(I514=21001,VLOOKUP(J514,'ISO-reference'!$E$1:$F$75,2,FALSE),"No ISO Mapping")))</f>
        <v> Operational planning and control</v>
      </c>
      <c r="L514" s="7" t="s">
        <v>217</v>
      </c>
      <c r="M514" s="11"/>
      <c r="N514" s="12">
        <v>43999.0</v>
      </c>
      <c r="O514" s="12">
        <v>44034.0</v>
      </c>
      <c r="P514" s="6" t="s">
        <v>993</v>
      </c>
      <c r="Q514" s="5" t="str">
        <f t="shared" si="2"/>
        <v>Closed</v>
      </c>
      <c r="R514" s="10">
        <f t="shared" si="3"/>
        <v>167</v>
      </c>
      <c r="S514" s="10">
        <f t="shared" si="4"/>
        <v>35</v>
      </c>
      <c r="T514" s="5"/>
      <c r="U514" s="5">
        <v>19068.0</v>
      </c>
    </row>
    <row r="515" ht="15.75" hidden="1" customHeight="1">
      <c r="A515" s="13">
        <v>514.0</v>
      </c>
      <c r="B515" s="32" t="s">
        <v>994</v>
      </c>
      <c r="C515" s="15" t="s">
        <v>22</v>
      </c>
      <c r="D515" s="16">
        <v>43867.0</v>
      </c>
      <c r="E515" s="16" t="s">
        <v>23</v>
      </c>
      <c r="F515" s="16" t="s">
        <v>92</v>
      </c>
      <c r="G515" s="15" t="s">
        <v>970</v>
      </c>
      <c r="H515" s="20" t="s">
        <v>105</v>
      </c>
      <c r="I515" s="17">
        <v>45001.0</v>
      </c>
      <c r="J515" s="15">
        <v>8.1</v>
      </c>
      <c r="K515" s="14" t="str">
        <f>IF(I515=9001,VLOOKUP(J515,'ISO-reference'!$C$1:$D$67,2,FALSE),IF(I515=45001,VLOOKUP(J515,'ISO-reference'!$A$1:$B$40,2,FALSE),IF(I515=21001,VLOOKUP(J515,'ISO-reference'!$E$1:$F$75,2,FALSE),"No ISO Mapping")))</f>
        <v> Operational planning and control</v>
      </c>
      <c r="L515" s="15" t="s">
        <v>217</v>
      </c>
      <c r="M515" s="18"/>
      <c r="N515" s="19">
        <f t="shared" ref="N515:N517" si="28">D515+60</f>
        <v>43927</v>
      </c>
      <c r="O515" s="19">
        <v>43944.0</v>
      </c>
      <c r="P515" s="14" t="s">
        <v>718</v>
      </c>
      <c r="Q515" s="13" t="str">
        <f t="shared" si="2"/>
        <v>Closed</v>
      </c>
      <c r="R515" s="17">
        <f t="shared" si="3"/>
        <v>77</v>
      </c>
      <c r="S515" s="17">
        <f t="shared" si="4"/>
        <v>17</v>
      </c>
      <c r="T515" s="13"/>
      <c r="U515" s="13">
        <v>19069.0</v>
      </c>
    </row>
    <row r="516" ht="15.75" hidden="1" customHeight="1">
      <c r="A516" s="5">
        <v>515.0</v>
      </c>
      <c r="B516" s="33" t="s">
        <v>995</v>
      </c>
      <c r="C516" s="7" t="s">
        <v>22</v>
      </c>
      <c r="D516" s="8">
        <v>43867.0</v>
      </c>
      <c r="E516" s="8" t="s">
        <v>23</v>
      </c>
      <c r="F516" s="8" t="s">
        <v>92</v>
      </c>
      <c r="G516" s="7" t="s">
        <v>970</v>
      </c>
      <c r="H516" s="20" t="s">
        <v>105</v>
      </c>
      <c r="I516" s="10">
        <v>45001.0</v>
      </c>
      <c r="J516" s="7">
        <v>7.1</v>
      </c>
      <c r="K516" s="6" t="str">
        <f>IF(I516=9001,VLOOKUP(J516,'ISO-reference'!$C$1:$D$67,2,FALSE),IF(I516=45001,VLOOKUP(J516,'ISO-reference'!$A$1:$B$40,2,FALSE),IF(I516=21001,VLOOKUP(J516,'ISO-reference'!$E$1:$F$75,2,FALSE),"No ISO Mapping")))</f>
        <v> Resources</v>
      </c>
      <c r="L516" s="7" t="s">
        <v>217</v>
      </c>
      <c r="M516" s="11"/>
      <c r="N516" s="12">
        <f t="shared" si="28"/>
        <v>43927</v>
      </c>
      <c r="O516" s="12">
        <v>43899.0</v>
      </c>
      <c r="P516" s="33" t="s">
        <v>996</v>
      </c>
      <c r="Q516" s="5" t="str">
        <f t="shared" si="2"/>
        <v>Closed</v>
      </c>
      <c r="R516" s="10">
        <f t="shared" si="3"/>
        <v>32</v>
      </c>
      <c r="S516" s="10">
        <f t="shared" si="4"/>
        <v>-28</v>
      </c>
      <c r="T516" s="5"/>
      <c r="U516" s="5">
        <v>19070.0</v>
      </c>
    </row>
    <row r="517" ht="15.75" hidden="1" customHeight="1">
      <c r="A517" s="13">
        <v>516.0</v>
      </c>
      <c r="B517" s="32" t="s">
        <v>997</v>
      </c>
      <c r="C517" s="15" t="s">
        <v>22</v>
      </c>
      <c r="D517" s="16">
        <v>43867.0</v>
      </c>
      <c r="E517" s="16" t="s">
        <v>23</v>
      </c>
      <c r="F517" s="16" t="s">
        <v>92</v>
      </c>
      <c r="G517" s="15" t="s">
        <v>970</v>
      </c>
      <c r="H517" s="20" t="s">
        <v>105</v>
      </c>
      <c r="I517" s="17">
        <v>45001.0</v>
      </c>
      <c r="J517" s="15">
        <v>8.1</v>
      </c>
      <c r="K517" s="14" t="str">
        <f>IF(I517=9001,VLOOKUP(J517,'ISO-reference'!$C$1:$D$67,2,FALSE),IF(I517=45001,VLOOKUP(J517,'ISO-reference'!$A$1:$B$40,2,FALSE),IF(I517=21001,VLOOKUP(J517,'ISO-reference'!$E$1:$F$75,2,FALSE),"No ISO Mapping")))</f>
        <v> Operational planning and control</v>
      </c>
      <c r="L517" s="15" t="s">
        <v>217</v>
      </c>
      <c r="M517" s="18"/>
      <c r="N517" s="19">
        <f t="shared" si="28"/>
        <v>43927</v>
      </c>
      <c r="O517" s="19">
        <v>43910.0</v>
      </c>
      <c r="P517" s="32" t="s">
        <v>998</v>
      </c>
      <c r="Q517" s="13" t="str">
        <f t="shared" si="2"/>
        <v>Closed</v>
      </c>
      <c r="R517" s="17">
        <f t="shared" si="3"/>
        <v>43</v>
      </c>
      <c r="S517" s="17">
        <f t="shared" si="4"/>
        <v>-17</v>
      </c>
      <c r="T517" s="13"/>
      <c r="U517" s="13">
        <v>19071.0</v>
      </c>
    </row>
    <row r="518" ht="15.75" hidden="1" customHeight="1">
      <c r="A518" s="5">
        <v>517.0</v>
      </c>
      <c r="B518" s="33" t="s">
        <v>999</v>
      </c>
      <c r="C518" s="7" t="s">
        <v>22</v>
      </c>
      <c r="D518" s="8">
        <v>43867.0</v>
      </c>
      <c r="E518" s="8" t="s">
        <v>23</v>
      </c>
      <c r="F518" s="8" t="s">
        <v>92</v>
      </c>
      <c r="G518" s="7" t="s">
        <v>970</v>
      </c>
      <c r="H518" s="20" t="s">
        <v>105</v>
      </c>
      <c r="I518" s="10">
        <v>45001.0</v>
      </c>
      <c r="J518" s="7">
        <v>7.1</v>
      </c>
      <c r="K518" s="6" t="str">
        <f>IF(I518=9001,VLOOKUP(J518,'ISO-reference'!$C$1:$D$67,2,FALSE),IF(I518=45001,VLOOKUP(J518,'ISO-reference'!$A$1:$B$40,2,FALSE),IF(I518=21001,VLOOKUP(J518,'ISO-reference'!$E$1:$F$75,2,FALSE),"No ISO Mapping")))</f>
        <v> Resources</v>
      </c>
      <c r="L518" s="7" t="s">
        <v>217</v>
      </c>
      <c r="M518" s="11"/>
      <c r="N518" s="12">
        <v>43999.0</v>
      </c>
      <c r="O518" s="12">
        <v>44235.0</v>
      </c>
      <c r="P518" s="6" t="s">
        <v>1000</v>
      </c>
      <c r="Q518" s="5" t="str">
        <f t="shared" si="2"/>
        <v>Closed</v>
      </c>
      <c r="R518" s="10">
        <f t="shared" si="3"/>
        <v>368</v>
      </c>
      <c r="S518" s="10">
        <f t="shared" si="4"/>
        <v>236</v>
      </c>
      <c r="T518" s="5"/>
      <c r="U518" s="5">
        <v>19073.0</v>
      </c>
    </row>
    <row r="519" ht="15.75" hidden="1" customHeight="1">
      <c r="A519" s="13">
        <v>518.0</v>
      </c>
      <c r="B519" s="14" t="s">
        <v>1001</v>
      </c>
      <c r="C519" s="15" t="s">
        <v>22</v>
      </c>
      <c r="D519" s="16">
        <v>43867.0</v>
      </c>
      <c r="E519" s="16" t="s">
        <v>23</v>
      </c>
      <c r="F519" s="16" t="s">
        <v>92</v>
      </c>
      <c r="G519" s="15" t="s">
        <v>970</v>
      </c>
      <c r="H519" s="20" t="s">
        <v>105</v>
      </c>
      <c r="I519" s="17">
        <v>9001.0</v>
      </c>
      <c r="J519" s="15">
        <v>8.2</v>
      </c>
      <c r="K519" s="14" t="str">
        <f>IF(I519=9001,VLOOKUP(J519,'ISO-reference'!$C$1:$D$67,2,FALSE),IF(I519=45001,VLOOKUP(J519,'ISO-reference'!$A$1:$B$40,2,FALSE),IF(I519=21001,VLOOKUP(J519,'ISO-reference'!$E$1:$F$75,2,FALSE),"No ISO Mapping")))</f>
        <v> Requirements for products and services</v>
      </c>
      <c r="L519" s="15" t="s">
        <v>217</v>
      </c>
      <c r="M519" s="18"/>
      <c r="N519" s="19">
        <v>43999.0</v>
      </c>
      <c r="O519" s="19">
        <v>44034.0</v>
      </c>
      <c r="P519" s="14" t="s">
        <v>1002</v>
      </c>
      <c r="Q519" s="13" t="str">
        <f t="shared" si="2"/>
        <v>Closed</v>
      </c>
      <c r="R519" s="17">
        <f t="shared" si="3"/>
        <v>167</v>
      </c>
      <c r="S519" s="17">
        <f t="shared" si="4"/>
        <v>35</v>
      </c>
      <c r="T519" s="13"/>
      <c r="U519" s="13">
        <v>19074.0</v>
      </c>
    </row>
    <row r="520" ht="15.75" hidden="1" customHeight="1">
      <c r="A520" s="5">
        <v>519.0</v>
      </c>
      <c r="B520" s="6" t="s">
        <v>1003</v>
      </c>
      <c r="C520" s="7" t="s">
        <v>22</v>
      </c>
      <c r="D520" s="8">
        <v>43867.0</v>
      </c>
      <c r="E520" s="8" t="s">
        <v>23</v>
      </c>
      <c r="F520" s="8" t="s">
        <v>92</v>
      </c>
      <c r="G520" s="7" t="s">
        <v>970</v>
      </c>
      <c r="H520" s="20" t="s">
        <v>105</v>
      </c>
      <c r="I520" s="10">
        <v>45001.0</v>
      </c>
      <c r="J520" s="7">
        <v>7.1</v>
      </c>
      <c r="K520" s="6" t="str">
        <f>IF(I520=9001,VLOOKUP(J520,'ISO-reference'!$C$1:$D$67,2,FALSE),IF(I520=45001,VLOOKUP(J520,'ISO-reference'!$A$1:$B$40,2,FALSE),IF(I520=21001,VLOOKUP(J520,'ISO-reference'!$E$1:$F$75,2,FALSE),"No ISO Mapping")))</f>
        <v> Resources</v>
      </c>
      <c r="L520" s="7" t="s">
        <v>217</v>
      </c>
      <c r="M520" s="11"/>
      <c r="N520" s="12">
        <f t="shared" ref="N520:N524" si="29">D520+60</f>
        <v>43927</v>
      </c>
      <c r="O520" s="12">
        <v>43890.0</v>
      </c>
      <c r="P520" s="6" t="s">
        <v>1004</v>
      </c>
      <c r="Q520" s="5" t="str">
        <f t="shared" si="2"/>
        <v>Closed</v>
      </c>
      <c r="R520" s="10">
        <f t="shared" si="3"/>
        <v>23</v>
      </c>
      <c r="S520" s="10">
        <f t="shared" si="4"/>
        <v>-37</v>
      </c>
      <c r="T520" s="5"/>
      <c r="U520" s="5">
        <v>19076.0</v>
      </c>
    </row>
    <row r="521" ht="15.75" hidden="1" customHeight="1">
      <c r="A521" s="13">
        <v>520.0</v>
      </c>
      <c r="B521" s="14" t="s">
        <v>1005</v>
      </c>
      <c r="C521" s="15" t="s">
        <v>22</v>
      </c>
      <c r="D521" s="16">
        <v>43867.0</v>
      </c>
      <c r="E521" s="16" t="s">
        <v>23</v>
      </c>
      <c r="F521" s="16" t="s">
        <v>92</v>
      </c>
      <c r="G521" s="15" t="s">
        <v>970</v>
      </c>
      <c r="H521" s="20" t="s">
        <v>105</v>
      </c>
      <c r="I521" s="17">
        <v>45001.0</v>
      </c>
      <c r="J521" s="15">
        <v>8.1</v>
      </c>
      <c r="K521" s="14" t="str">
        <f>IF(I521=9001,VLOOKUP(J521,'ISO-reference'!$C$1:$D$67,2,FALSE),IF(I521=45001,VLOOKUP(J521,'ISO-reference'!$A$1:$B$40,2,FALSE),IF(I521=21001,VLOOKUP(J521,'ISO-reference'!$E$1:$F$75,2,FALSE),"No ISO Mapping")))</f>
        <v> Operational planning and control</v>
      </c>
      <c r="L521" s="15" t="s">
        <v>217</v>
      </c>
      <c r="M521" s="18"/>
      <c r="N521" s="19">
        <f t="shared" si="29"/>
        <v>43927</v>
      </c>
      <c r="O521" s="19">
        <v>43893.0</v>
      </c>
      <c r="P521" s="14" t="s">
        <v>989</v>
      </c>
      <c r="Q521" s="13" t="str">
        <f t="shared" si="2"/>
        <v>Closed</v>
      </c>
      <c r="R521" s="17">
        <f t="shared" si="3"/>
        <v>26</v>
      </c>
      <c r="S521" s="17">
        <f t="shared" si="4"/>
        <v>-34</v>
      </c>
      <c r="T521" s="13"/>
      <c r="U521" s="13">
        <v>19077.0</v>
      </c>
    </row>
    <row r="522" ht="15.75" hidden="1" customHeight="1">
      <c r="A522" s="5">
        <v>521.0</v>
      </c>
      <c r="B522" s="6" t="s">
        <v>1006</v>
      </c>
      <c r="C522" s="7" t="s">
        <v>22</v>
      </c>
      <c r="D522" s="8">
        <v>43867.0</v>
      </c>
      <c r="E522" s="8" t="s">
        <v>23</v>
      </c>
      <c r="F522" s="8" t="s">
        <v>92</v>
      </c>
      <c r="G522" s="7" t="s">
        <v>970</v>
      </c>
      <c r="H522" s="20" t="s">
        <v>105</v>
      </c>
      <c r="I522" s="10">
        <v>45001.0</v>
      </c>
      <c r="J522" s="7">
        <v>8.2</v>
      </c>
      <c r="K522" s="6" t="str">
        <f>IF(I522=9001,VLOOKUP(J522,'ISO-reference'!$C$1:$D$67,2,FALSE),IF(I522=45001,VLOOKUP(J522,'ISO-reference'!$A$1:$B$40,2,FALSE),IF(I522=21001,VLOOKUP(J522,'ISO-reference'!$E$1:$F$75,2,FALSE),"No ISO Mapping")))</f>
        <v> Emergency preparedness and response</v>
      </c>
      <c r="L522" s="7" t="s">
        <v>217</v>
      </c>
      <c r="M522" s="11"/>
      <c r="N522" s="12">
        <f t="shared" si="29"/>
        <v>43927</v>
      </c>
      <c r="O522" s="12">
        <v>43944.0</v>
      </c>
      <c r="P522" s="6" t="s">
        <v>1007</v>
      </c>
      <c r="Q522" s="5" t="str">
        <f t="shared" si="2"/>
        <v>Closed</v>
      </c>
      <c r="R522" s="10">
        <f t="shared" si="3"/>
        <v>77</v>
      </c>
      <c r="S522" s="10">
        <f t="shared" si="4"/>
        <v>17</v>
      </c>
      <c r="T522" s="5"/>
      <c r="U522" s="5">
        <v>19078.0</v>
      </c>
    </row>
    <row r="523" ht="15.75" hidden="1" customHeight="1">
      <c r="A523" s="13">
        <v>522.0</v>
      </c>
      <c r="B523" s="14" t="s">
        <v>1008</v>
      </c>
      <c r="C523" s="15" t="s">
        <v>22</v>
      </c>
      <c r="D523" s="16">
        <v>43867.0</v>
      </c>
      <c r="E523" s="16" t="s">
        <v>23</v>
      </c>
      <c r="F523" s="16" t="s">
        <v>92</v>
      </c>
      <c r="G523" s="15" t="s">
        <v>970</v>
      </c>
      <c r="H523" s="20" t="s">
        <v>105</v>
      </c>
      <c r="I523" s="17">
        <v>45001.0</v>
      </c>
      <c r="J523" s="15">
        <v>8.2</v>
      </c>
      <c r="K523" s="14" t="str">
        <f>IF(I523=9001,VLOOKUP(J523,'ISO-reference'!$C$1:$D$67,2,FALSE),IF(I523=45001,VLOOKUP(J523,'ISO-reference'!$A$1:$B$40,2,FALSE),IF(I523=21001,VLOOKUP(J523,'ISO-reference'!$E$1:$F$75,2,FALSE),"No ISO Mapping")))</f>
        <v> Emergency preparedness and response</v>
      </c>
      <c r="L523" s="15" t="s">
        <v>217</v>
      </c>
      <c r="M523" s="18"/>
      <c r="N523" s="19">
        <f t="shared" si="29"/>
        <v>43927</v>
      </c>
      <c r="O523" s="19">
        <v>43893.0</v>
      </c>
      <c r="P523" s="14" t="s">
        <v>1009</v>
      </c>
      <c r="Q523" s="13" t="str">
        <f t="shared" si="2"/>
        <v>Closed</v>
      </c>
      <c r="R523" s="17">
        <f t="shared" si="3"/>
        <v>26</v>
      </c>
      <c r="S523" s="17">
        <f t="shared" si="4"/>
        <v>-34</v>
      </c>
      <c r="T523" s="13"/>
      <c r="U523" s="13">
        <v>19079.0</v>
      </c>
    </row>
    <row r="524" ht="15.75" hidden="1" customHeight="1">
      <c r="A524" s="5">
        <v>523.0</v>
      </c>
      <c r="B524" s="6" t="s">
        <v>1010</v>
      </c>
      <c r="C524" s="7" t="s">
        <v>22</v>
      </c>
      <c r="D524" s="8">
        <v>43867.0</v>
      </c>
      <c r="E524" s="8" t="s">
        <v>23</v>
      </c>
      <c r="F524" s="8" t="s">
        <v>92</v>
      </c>
      <c r="G524" s="7" t="s">
        <v>970</v>
      </c>
      <c r="H524" s="20" t="s">
        <v>105</v>
      </c>
      <c r="I524" s="10">
        <v>45001.0</v>
      </c>
      <c r="J524" s="7">
        <v>8.2</v>
      </c>
      <c r="K524" s="6" t="str">
        <f>IF(I524=9001,VLOOKUP(J524,'ISO-reference'!$C$1:$D$67,2,FALSE),IF(I524=45001,VLOOKUP(J524,'ISO-reference'!$A$1:$B$40,2,FALSE),IF(I524=21001,VLOOKUP(J524,'ISO-reference'!$E$1:$F$75,2,FALSE),"No ISO Mapping")))</f>
        <v> Emergency preparedness and response</v>
      </c>
      <c r="L524" s="7" t="s">
        <v>217</v>
      </c>
      <c r="M524" s="11"/>
      <c r="N524" s="12">
        <f t="shared" si="29"/>
        <v>43927</v>
      </c>
      <c r="O524" s="12">
        <v>43890.0</v>
      </c>
      <c r="P524" s="6" t="s">
        <v>1011</v>
      </c>
      <c r="Q524" s="5" t="str">
        <f t="shared" si="2"/>
        <v>Closed</v>
      </c>
      <c r="R524" s="10">
        <f t="shared" si="3"/>
        <v>23</v>
      </c>
      <c r="S524" s="10">
        <f t="shared" si="4"/>
        <v>-37</v>
      </c>
      <c r="T524" s="5"/>
      <c r="U524" s="5">
        <v>19081.0</v>
      </c>
    </row>
    <row r="525" ht="15.75" hidden="1" customHeight="1">
      <c r="A525" s="13">
        <v>524.0</v>
      </c>
      <c r="B525" s="14" t="s">
        <v>1012</v>
      </c>
      <c r="C525" s="15" t="s">
        <v>22</v>
      </c>
      <c r="D525" s="16">
        <v>43867.0</v>
      </c>
      <c r="E525" s="16" t="s">
        <v>23</v>
      </c>
      <c r="F525" s="16" t="s">
        <v>92</v>
      </c>
      <c r="G525" s="15" t="s">
        <v>970</v>
      </c>
      <c r="H525" s="20" t="s">
        <v>105</v>
      </c>
      <c r="I525" s="17">
        <v>45001.0</v>
      </c>
      <c r="J525" s="15">
        <v>8.2</v>
      </c>
      <c r="K525" s="14" t="str">
        <f>IF(I525=9001,VLOOKUP(J525,'ISO-reference'!$C$1:$D$67,2,FALSE),IF(I525=45001,VLOOKUP(J525,'ISO-reference'!$A$1:$B$40,2,FALSE),IF(I525=21001,VLOOKUP(J525,'ISO-reference'!$E$1:$F$75,2,FALSE),"No ISO Mapping")))</f>
        <v> Emergency preparedness and response</v>
      </c>
      <c r="L525" s="15" t="s">
        <v>217</v>
      </c>
      <c r="M525" s="18"/>
      <c r="N525" s="19">
        <v>43999.0</v>
      </c>
      <c r="O525" s="19">
        <v>44161.0</v>
      </c>
      <c r="P525" s="14" t="s">
        <v>1013</v>
      </c>
      <c r="Q525" s="13" t="str">
        <f t="shared" si="2"/>
        <v>Closed</v>
      </c>
      <c r="R525" s="17">
        <f t="shared" si="3"/>
        <v>294</v>
      </c>
      <c r="S525" s="17">
        <f t="shared" si="4"/>
        <v>162</v>
      </c>
      <c r="T525" s="13"/>
      <c r="U525" s="13">
        <v>19082.0</v>
      </c>
    </row>
    <row r="526" ht="15.75" hidden="1" customHeight="1">
      <c r="A526" s="5">
        <v>525.0</v>
      </c>
      <c r="B526" s="6" t="s">
        <v>1014</v>
      </c>
      <c r="C526" s="7" t="s">
        <v>22</v>
      </c>
      <c r="D526" s="8">
        <v>43867.0</v>
      </c>
      <c r="E526" s="8" t="s">
        <v>23</v>
      </c>
      <c r="F526" s="8" t="s">
        <v>92</v>
      </c>
      <c r="G526" s="7" t="s">
        <v>970</v>
      </c>
      <c r="H526" s="20" t="s">
        <v>105</v>
      </c>
      <c r="I526" s="10">
        <v>45001.0</v>
      </c>
      <c r="J526" s="7">
        <v>8.2</v>
      </c>
      <c r="K526" s="6" t="str">
        <f>IF(I526=9001,VLOOKUP(J526,'ISO-reference'!$C$1:$D$67,2,FALSE),IF(I526=45001,VLOOKUP(J526,'ISO-reference'!$A$1:$B$40,2,FALSE),IF(I526=21001,VLOOKUP(J526,'ISO-reference'!$E$1:$F$75,2,FALSE),"No ISO Mapping")))</f>
        <v> Emergency preparedness and response</v>
      </c>
      <c r="L526" s="7" t="s">
        <v>217</v>
      </c>
      <c r="M526" s="11"/>
      <c r="N526" s="12">
        <f t="shared" ref="N526:N529" si="30">D526+60</f>
        <v>43927</v>
      </c>
      <c r="O526" s="12">
        <v>43909.0</v>
      </c>
      <c r="P526" s="6" t="s">
        <v>647</v>
      </c>
      <c r="Q526" s="5" t="str">
        <f t="shared" si="2"/>
        <v>Closed</v>
      </c>
      <c r="R526" s="10">
        <f t="shared" si="3"/>
        <v>42</v>
      </c>
      <c r="S526" s="10">
        <f t="shared" si="4"/>
        <v>-18</v>
      </c>
      <c r="T526" s="5"/>
      <c r="U526" s="5">
        <v>19083.0</v>
      </c>
    </row>
    <row r="527" ht="15.75" hidden="1" customHeight="1">
      <c r="A527" s="13">
        <v>526.0</v>
      </c>
      <c r="B527" s="14" t="s">
        <v>1015</v>
      </c>
      <c r="C527" s="15" t="s">
        <v>22</v>
      </c>
      <c r="D527" s="16">
        <v>43867.0</v>
      </c>
      <c r="E527" s="16" t="s">
        <v>23</v>
      </c>
      <c r="F527" s="16" t="s">
        <v>92</v>
      </c>
      <c r="G527" s="15" t="s">
        <v>970</v>
      </c>
      <c r="H527" s="20" t="s">
        <v>105</v>
      </c>
      <c r="I527" s="17">
        <v>45001.0</v>
      </c>
      <c r="J527" s="15">
        <v>8.2</v>
      </c>
      <c r="K527" s="14" t="str">
        <f>IF(I527=9001,VLOOKUP(J527,'ISO-reference'!$C$1:$D$67,2,FALSE),IF(I527=45001,VLOOKUP(J527,'ISO-reference'!$A$1:$B$40,2,FALSE),IF(I527=21001,VLOOKUP(J527,'ISO-reference'!$E$1:$F$75,2,FALSE),"No ISO Mapping")))</f>
        <v> Emergency preparedness and response</v>
      </c>
      <c r="L527" s="15" t="s">
        <v>217</v>
      </c>
      <c r="M527" s="18"/>
      <c r="N527" s="19">
        <f t="shared" si="30"/>
        <v>43927</v>
      </c>
      <c r="O527" s="19">
        <v>43890.0</v>
      </c>
      <c r="P527" s="14" t="s">
        <v>1016</v>
      </c>
      <c r="Q527" s="13" t="str">
        <f t="shared" si="2"/>
        <v>Closed</v>
      </c>
      <c r="R527" s="17">
        <f t="shared" si="3"/>
        <v>23</v>
      </c>
      <c r="S527" s="17">
        <f t="shared" si="4"/>
        <v>-37</v>
      </c>
      <c r="T527" s="13"/>
      <c r="U527" s="13">
        <v>19084.0</v>
      </c>
    </row>
    <row r="528" ht="15.75" hidden="1" customHeight="1">
      <c r="A528" s="5">
        <v>527.0</v>
      </c>
      <c r="B528" s="6" t="s">
        <v>1017</v>
      </c>
      <c r="C528" s="7" t="s">
        <v>22</v>
      </c>
      <c r="D528" s="8">
        <v>43867.0</v>
      </c>
      <c r="E528" s="8" t="s">
        <v>23</v>
      </c>
      <c r="F528" s="8" t="s">
        <v>92</v>
      </c>
      <c r="G528" s="7" t="s">
        <v>970</v>
      </c>
      <c r="H528" s="20" t="s">
        <v>105</v>
      </c>
      <c r="I528" s="10">
        <v>45001.0</v>
      </c>
      <c r="J528" s="7">
        <v>8.2</v>
      </c>
      <c r="K528" s="6" t="str">
        <f>IF(I528=9001,VLOOKUP(J528,'ISO-reference'!$C$1:$D$67,2,FALSE),IF(I528=45001,VLOOKUP(J528,'ISO-reference'!$A$1:$B$40,2,FALSE),IF(I528=21001,VLOOKUP(J528,'ISO-reference'!$E$1:$F$75,2,FALSE),"No ISO Mapping")))</f>
        <v> Emergency preparedness and response</v>
      </c>
      <c r="L528" s="7" t="s">
        <v>217</v>
      </c>
      <c r="M528" s="11"/>
      <c r="N528" s="12">
        <f t="shared" si="30"/>
        <v>43927</v>
      </c>
      <c r="O528" s="12">
        <v>43890.0</v>
      </c>
      <c r="P528" s="6" t="s">
        <v>1018</v>
      </c>
      <c r="Q528" s="5" t="str">
        <f t="shared" si="2"/>
        <v>Closed</v>
      </c>
      <c r="R528" s="10">
        <f t="shared" si="3"/>
        <v>23</v>
      </c>
      <c r="S528" s="10">
        <f t="shared" si="4"/>
        <v>-37</v>
      </c>
      <c r="T528" s="5"/>
      <c r="U528" s="5">
        <v>19086.0</v>
      </c>
    </row>
    <row r="529" ht="15.75" hidden="1" customHeight="1">
      <c r="A529" s="13">
        <v>528.0</v>
      </c>
      <c r="B529" s="14" t="s">
        <v>1019</v>
      </c>
      <c r="C529" s="15" t="s">
        <v>22</v>
      </c>
      <c r="D529" s="16">
        <v>43867.0</v>
      </c>
      <c r="E529" s="16" t="s">
        <v>23</v>
      </c>
      <c r="F529" s="16" t="s">
        <v>92</v>
      </c>
      <c r="G529" s="15" t="s">
        <v>970</v>
      </c>
      <c r="H529" s="20" t="s">
        <v>105</v>
      </c>
      <c r="I529" s="17">
        <v>45001.0</v>
      </c>
      <c r="J529" s="15">
        <v>8.2</v>
      </c>
      <c r="K529" s="14" t="str">
        <f>IF(I529=9001,VLOOKUP(J529,'ISO-reference'!$C$1:$D$67,2,FALSE),IF(I529=45001,VLOOKUP(J529,'ISO-reference'!$A$1:$B$40,2,FALSE),IF(I529=21001,VLOOKUP(J529,'ISO-reference'!$E$1:$F$75,2,FALSE),"No ISO Mapping")))</f>
        <v> Emergency preparedness and response</v>
      </c>
      <c r="L529" s="15" t="s">
        <v>217</v>
      </c>
      <c r="M529" s="18"/>
      <c r="N529" s="19">
        <f t="shared" si="30"/>
        <v>43927</v>
      </c>
      <c r="O529" s="19">
        <v>43893.0</v>
      </c>
      <c r="P529" s="14" t="s">
        <v>1020</v>
      </c>
      <c r="Q529" s="13" t="str">
        <f t="shared" si="2"/>
        <v>Closed</v>
      </c>
      <c r="R529" s="17">
        <f t="shared" si="3"/>
        <v>26</v>
      </c>
      <c r="S529" s="17">
        <f t="shared" si="4"/>
        <v>-34</v>
      </c>
      <c r="T529" s="13"/>
      <c r="U529" s="13">
        <v>19087.0</v>
      </c>
    </row>
    <row r="530" ht="15.75" hidden="1" customHeight="1">
      <c r="A530" s="5">
        <v>529.0</v>
      </c>
      <c r="B530" s="6" t="s">
        <v>1021</v>
      </c>
      <c r="C530" s="7" t="s">
        <v>22</v>
      </c>
      <c r="D530" s="8">
        <v>43867.0</v>
      </c>
      <c r="E530" s="8" t="s">
        <v>23</v>
      </c>
      <c r="F530" s="8" t="s">
        <v>92</v>
      </c>
      <c r="G530" s="7" t="s">
        <v>970</v>
      </c>
      <c r="H530" s="20" t="s">
        <v>105</v>
      </c>
      <c r="I530" s="10">
        <v>45001.0</v>
      </c>
      <c r="J530" s="7" t="s">
        <v>439</v>
      </c>
      <c r="K530" s="6" t="str">
        <f>IF(I530=9001,VLOOKUP(J530,'ISO-reference'!$C$1:$D$67,2,FALSE),IF(I530=45001,VLOOKUP(J530,'ISO-reference'!$A$1:$B$40,2,FALSE),IF(I530=21001,VLOOKUP(J530,'ISO-reference'!$E$1:$F$75,2,FALSE),"No ISO Mapping")))</f>
        <v> Determination of legal and other requirements</v>
      </c>
      <c r="L530" s="7" t="s">
        <v>217</v>
      </c>
      <c r="M530" s="11"/>
      <c r="N530" s="12">
        <v>43999.0</v>
      </c>
      <c r="O530" s="12">
        <v>44112.0</v>
      </c>
      <c r="P530" s="6" t="s">
        <v>1022</v>
      </c>
      <c r="Q530" s="5" t="str">
        <f t="shared" si="2"/>
        <v>Closed</v>
      </c>
      <c r="R530" s="10">
        <f t="shared" si="3"/>
        <v>245</v>
      </c>
      <c r="S530" s="10">
        <f t="shared" si="4"/>
        <v>113</v>
      </c>
      <c r="T530" s="5"/>
      <c r="U530" s="5">
        <v>19089.0</v>
      </c>
    </row>
    <row r="531" ht="15.75" hidden="1" customHeight="1">
      <c r="A531" s="13">
        <v>530.0</v>
      </c>
      <c r="B531" s="14" t="s">
        <v>1023</v>
      </c>
      <c r="C531" s="15" t="s">
        <v>22</v>
      </c>
      <c r="D531" s="16">
        <v>43867.0</v>
      </c>
      <c r="E531" s="16" t="s">
        <v>23</v>
      </c>
      <c r="F531" s="16" t="s">
        <v>92</v>
      </c>
      <c r="G531" s="15" t="s">
        <v>970</v>
      </c>
      <c r="H531" s="20" t="s">
        <v>105</v>
      </c>
      <c r="I531" s="17">
        <v>45001.0</v>
      </c>
      <c r="J531" s="15">
        <v>8.2</v>
      </c>
      <c r="K531" s="14" t="str">
        <f>IF(I531=9001,VLOOKUP(J531,'ISO-reference'!$C$1:$D$67,2,FALSE),IF(I531=45001,VLOOKUP(J531,'ISO-reference'!$A$1:$B$40,2,FALSE),IF(I531=21001,VLOOKUP(J531,'ISO-reference'!$E$1:$F$75,2,FALSE),"No ISO Mapping")))</f>
        <v> Emergency preparedness and response</v>
      </c>
      <c r="L531" s="15" t="s">
        <v>217</v>
      </c>
      <c r="M531" s="18"/>
      <c r="N531" s="19">
        <f>D531+60</f>
        <v>43927</v>
      </c>
      <c r="O531" s="19">
        <v>43890.0</v>
      </c>
      <c r="P531" s="14" t="s">
        <v>1024</v>
      </c>
      <c r="Q531" s="13" t="str">
        <f t="shared" si="2"/>
        <v>Closed</v>
      </c>
      <c r="R531" s="17">
        <f t="shared" si="3"/>
        <v>23</v>
      </c>
      <c r="S531" s="17">
        <f t="shared" si="4"/>
        <v>-37</v>
      </c>
      <c r="T531" s="13"/>
      <c r="U531" s="13">
        <v>19090.0</v>
      </c>
    </row>
    <row r="532" ht="15.75" hidden="1" customHeight="1">
      <c r="A532" s="5">
        <v>531.0</v>
      </c>
      <c r="B532" s="6" t="s">
        <v>1025</v>
      </c>
      <c r="C532" s="7" t="s">
        <v>22</v>
      </c>
      <c r="D532" s="8">
        <v>43867.0</v>
      </c>
      <c r="E532" s="8" t="s">
        <v>23</v>
      </c>
      <c r="F532" s="8" t="s">
        <v>92</v>
      </c>
      <c r="G532" s="7" t="s">
        <v>970</v>
      </c>
      <c r="H532" s="20" t="s">
        <v>105</v>
      </c>
      <c r="I532" s="10">
        <v>45001.0</v>
      </c>
      <c r="J532" s="7">
        <v>8.1</v>
      </c>
      <c r="K532" s="6" t="str">
        <f>IF(I532=9001,VLOOKUP(J532,'ISO-reference'!$C$1:$D$67,2,FALSE),IF(I532=45001,VLOOKUP(J532,'ISO-reference'!$A$1:$B$40,2,FALSE),IF(I532=21001,VLOOKUP(J532,'ISO-reference'!$E$1:$F$75,2,FALSE),"No ISO Mapping")))</f>
        <v> Operational planning and control</v>
      </c>
      <c r="L532" s="7" t="s">
        <v>217</v>
      </c>
      <c r="M532" s="11"/>
      <c r="N532" s="12">
        <v>43999.0</v>
      </c>
      <c r="O532" s="12">
        <v>44112.0</v>
      </c>
      <c r="P532" s="6" t="s">
        <v>1022</v>
      </c>
      <c r="Q532" s="5" t="str">
        <f t="shared" si="2"/>
        <v>Closed</v>
      </c>
      <c r="R532" s="10">
        <f t="shared" si="3"/>
        <v>245</v>
      </c>
      <c r="S532" s="10">
        <f t="shared" si="4"/>
        <v>113</v>
      </c>
      <c r="T532" s="5"/>
      <c r="U532" s="5">
        <v>19091.0</v>
      </c>
    </row>
    <row r="533" ht="15.75" hidden="1" customHeight="1">
      <c r="A533" s="13">
        <v>532.0</v>
      </c>
      <c r="B533" s="14" t="s">
        <v>1026</v>
      </c>
      <c r="C533" s="15" t="s">
        <v>22</v>
      </c>
      <c r="D533" s="16">
        <v>43867.0</v>
      </c>
      <c r="E533" s="16" t="s">
        <v>23</v>
      </c>
      <c r="F533" s="16" t="s">
        <v>92</v>
      </c>
      <c r="G533" s="15" t="s">
        <v>970</v>
      </c>
      <c r="H533" s="20" t="s">
        <v>105</v>
      </c>
      <c r="I533" s="17">
        <v>9001.0</v>
      </c>
      <c r="J533" s="15">
        <v>6.1</v>
      </c>
      <c r="K533" s="14" t="str">
        <f>IF(I533=9001,VLOOKUP(J533,'ISO-reference'!$C$1:$D$67,2,FALSE),IF(I533=45001,VLOOKUP(J533,'ISO-reference'!$A$1:$B$40,2,FALSE),IF(I533=21001,VLOOKUP(J533,'ISO-reference'!$E$1:$F$75,2,FALSE),"No ISO Mapping")))</f>
        <v> Address risk &amp; opportunity</v>
      </c>
      <c r="L533" s="15" t="s">
        <v>217</v>
      </c>
      <c r="M533" s="18"/>
      <c r="N533" s="19">
        <v>43999.0</v>
      </c>
      <c r="O533" s="19">
        <v>44034.0</v>
      </c>
      <c r="P533" s="14" t="s">
        <v>1027</v>
      </c>
      <c r="Q533" s="13" t="str">
        <f t="shared" si="2"/>
        <v>Closed</v>
      </c>
      <c r="R533" s="17">
        <f t="shared" si="3"/>
        <v>167</v>
      </c>
      <c r="S533" s="17">
        <f t="shared" si="4"/>
        <v>35</v>
      </c>
      <c r="T533" s="13"/>
      <c r="U533" s="13">
        <v>19092.0</v>
      </c>
    </row>
    <row r="534" ht="15.75" hidden="1" customHeight="1">
      <c r="A534" s="5">
        <v>533.0</v>
      </c>
      <c r="B534" s="6" t="s">
        <v>1028</v>
      </c>
      <c r="C534" s="7" t="s">
        <v>22</v>
      </c>
      <c r="D534" s="8">
        <v>43867.0</v>
      </c>
      <c r="E534" s="8" t="s">
        <v>23</v>
      </c>
      <c r="F534" s="8" t="s">
        <v>92</v>
      </c>
      <c r="G534" s="7" t="s">
        <v>970</v>
      </c>
      <c r="H534" s="20" t="s">
        <v>105</v>
      </c>
      <c r="I534" s="10">
        <v>45001.0</v>
      </c>
      <c r="J534" s="7">
        <v>8.1</v>
      </c>
      <c r="K534" s="6" t="str">
        <f>IF(I534=9001,VLOOKUP(J534,'ISO-reference'!$C$1:$D$67,2,FALSE),IF(I534=45001,VLOOKUP(J534,'ISO-reference'!$A$1:$B$40,2,FALSE),IF(I534=21001,VLOOKUP(J534,'ISO-reference'!$E$1:$F$75,2,FALSE),"No ISO Mapping")))</f>
        <v> Operational planning and control</v>
      </c>
      <c r="L534" s="7" t="s">
        <v>217</v>
      </c>
      <c r="M534" s="11"/>
      <c r="N534" s="12">
        <f t="shared" ref="N534:N538" si="31">D534+60</f>
        <v>43927</v>
      </c>
      <c r="O534" s="12">
        <v>43893.0</v>
      </c>
      <c r="P534" s="6" t="s">
        <v>989</v>
      </c>
      <c r="Q534" s="5" t="str">
        <f t="shared" si="2"/>
        <v>Closed</v>
      </c>
      <c r="R534" s="10">
        <f t="shared" si="3"/>
        <v>26</v>
      </c>
      <c r="S534" s="10">
        <f t="shared" si="4"/>
        <v>-34</v>
      </c>
      <c r="T534" s="5"/>
      <c r="U534" s="5">
        <v>19093.0</v>
      </c>
    </row>
    <row r="535" ht="15.75" hidden="1" customHeight="1">
      <c r="A535" s="13">
        <v>534.0</v>
      </c>
      <c r="B535" s="14" t="s">
        <v>1029</v>
      </c>
      <c r="C535" s="15" t="s">
        <v>22</v>
      </c>
      <c r="D535" s="16">
        <v>43867.0</v>
      </c>
      <c r="E535" s="16" t="s">
        <v>23</v>
      </c>
      <c r="F535" s="16" t="s">
        <v>92</v>
      </c>
      <c r="G535" s="15" t="s">
        <v>970</v>
      </c>
      <c r="H535" s="20" t="s">
        <v>105</v>
      </c>
      <c r="I535" s="17">
        <v>45001.0</v>
      </c>
      <c r="J535" s="15" t="s">
        <v>439</v>
      </c>
      <c r="K535" s="14" t="str">
        <f>IF(I535=9001,VLOOKUP(J535,'ISO-reference'!$C$1:$D$67,2,FALSE),IF(I535=45001,VLOOKUP(J535,'ISO-reference'!$A$1:$B$40,2,FALSE),IF(I535=21001,VLOOKUP(J535,'ISO-reference'!$E$1:$F$75,2,FALSE),"No ISO Mapping")))</f>
        <v> Determination of legal and other requirements</v>
      </c>
      <c r="L535" s="15" t="s">
        <v>217</v>
      </c>
      <c r="M535" s="18"/>
      <c r="N535" s="19">
        <f t="shared" si="31"/>
        <v>43927</v>
      </c>
      <c r="O535" s="19">
        <v>43910.0</v>
      </c>
      <c r="P535" s="14" t="s">
        <v>1030</v>
      </c>
      <c r="Q535" s="13" t="str">
        <f t="shared" si="2"/>
        <v>Closed</v>
      </c>
      <c r="R535" s="17">
        <f t="shared" si="3"/>
        <v>43</v>
      </c>
      <c r="S535" s="17">
        <f t="shared" si="4"/>
        <v>-17</v>
      </c>
      <c r="T535" s="13"/>
      <c r="U535" s="13">
        <v>19094.0</v>
      </c>
    </row>
    <row r="536" ht="15.75" hidden="1" customHeight="1">
      <c r="A536" s="5">
        <v>535.0</v>
      </c>
      <c r="B536" s="6" t="s">
        <v>1031</v>
      </c>
      <c r="C536" s="7" t="s">
        <v>22</v>
      </c>
      <c r="D536" s="8">
        <v>43867.0</v>
      </c>
      <c r="E536" s="8" t="s">
        <v>23</v>
      </c>
      <c r="F536" s="8" t="s">
        <v>92</v>
      </c>
      <c r="G536" s="7" t="s">
        <v>970</v>
      </c>
      <c r="H536" s="20" t="s">
        <v>105</v>
      </c>
      <c r="I536" s="10">
        <v>45001.0</v>
      </c>
      <c r="J536" s="7" t="s">
        <v>439</v>
      </c>
      <c r="K536" s="6" t="str">
        <f>IF(I536=9001,VLOOKUP(J536,'ISO-reference'!$C$1:$D$67,2,FALSE),IF(I536=45001,VLOOKUP(J536,'ISO-reference'!$A$1:$B$40,2,FALSE),IF(I536=21001,VLOOKUP(J536,'ISO-reference'!$E$1:$F$75,2,FALSE),"No ISO Mapping")))</f>
        <v> Determination of legal and other requirements</v>
      </c>
      <c r="L536" s="7" t="s">
        <v>217</v>
      </c>
      <c r="M536" s="11"/>
      <c r="N536" s="12">
        <f t="shared" si="31"/>
        <v>43927</v>
      </c>
      <c r="O536" s="12">
        <v>43910.0</v>
      </c>
      <c r="P536" s="6" t="s">
        <v>1032</v>
      </c>
      <c r="Q536" s="5" t="str">
        <f t="shared" si="2"/>
        <v>Closed</v>
      </c>
      <c r="R536" s="10">
        <f t="shared" si="3"/>
        <v>43</v>
      </c>
      <c r="S536" s="10">
        <f t="shared" si="4"/>
        <v>-17</v>
      </c>
      <c r="T536" s="5"/>
      <c r="U536" s="5">
        <v>19096.0</v>
      </c>
    </row>
    <row r="537" ht="15.75" hidden="1" customHeight="1">
      <c r="A537" s="13">
        <v>536.0</v>
      </c>
      <c r="B537" s="14" t="s">
        <v>1033</v>
      </c>
      <c r="C537" s="15" t="s">
        <v>22</v>
      </c>
      <c r="D537" s="16">
        <v>43867.0</v>
      </c>
      <c r="E537" s="16" t="s">
        <v>23</v>
      </c>
      <c r="F537" s="16" t="s">
        <v>92</v>
      </c>
      <c r="G537" s="15" t="s">
        <v>970</v>
      </c>
      <c r="H537" s="20" t="s">
        <v>105</v>
      </c>
      <c r="I537" s="17">
        <v>45001.0</v>
      </c>
      <c r="J537" s="15" t="s">
        <v>439</v>
      </c>
      <c r="K537" s="14" t="str">
        <f>IF(I537=9001,VLOOKUP(J537,'ISO-reference'!$C$1:$D$67,2,FALSE),IF(I537=45001,VLOOKUP(J537,'ISO-reference'!$A$1:$B$40,2,FALSE),IF(I537=21001,VLOOKUP(J537,'ISO-reference'!$E$1:$F$75,2,FALSE),"No ISO Mapping")))</f>
        <v> Determination of legal and other requirements</v>
      </c>
      <c r="L537" s="15" t="s">
        <v>217</v>
      </c>
      <c r="M537" s="18"/>
      <c r="N537" s="19">
        <f t="shared" si="31"/>
        <v>43927</v>
      </c>
      <c r="O537" s="19">
        <v>43895.0</v>
      </c>
      <c r="P537" s="14" t="s">
        <v>1034</v>
      </c>
      <c r="Q537" s="13" t="str">
        <f t="shared" si="2"/>
        <v>Closed</v>
      </c>
      <c r="R537" s="17">
        <f t="shared" si="3"/>
        <v>28</v>
      </c>
      <c r="S537" s="17">
        <f t="shared" si="4"/>
        <v>-32</v>
      </c>
      <c r="T537" s="13"/>
      <c r="U537" s="13">
        <v>19097.0</v>
      </c>
    </row>
    <row r="538" ht="15.75" hidden="1" customHeight="1">
      <c r="A538" s="5">
        <v>537.0</v>
      </c>
      <c r="B538" s="6" t="s">
        <v>1035</v>
      </c>
      <c r="C538" s="7" t="s">
        <v>22</v>
      </c>
      <c r="D538" s="8">
        <v>43867.0</v>
      </c>
      <c r="E538" s="8" t="s">
        <v>23</v>
      </c>
      <c r="F538" s="8" t="s">
        <v>92</v>
      </c>
      <c r="G538" s="7" t="s">
        <v>970</v>
      </c>
      <c r="H538" s="20" t="s">
        <v>105</v>
      </c>
      <c r="I538" s="10">
        <v>45001.0</v>
      </c>
      <c r="J538" s="7">
        <v>7.2</v>
      </c>
      <c r="K538" s="6" t="str">
        <f>IF(I538=9001,VLOOKUP(J538,'ISO-reference'!$C$1:$D$67,2,FALSE),IF(I538=45001,VLOOKUP(J538,'ISO-reference'!$A$1:$B$40,2,FALSE),IF(I538=21001,VLOOKUP(J538,'ISO-reference'!$E$1:$F$75,2,FALSE),"No ISO Mapping")))</f>
        <v> Competence</v>
      </c>
      <c r="L538" s="7" t="s">
        <v>217</v>
      </c>
      <c r="M538" s="11"/>
      <c r="N538" s="12">
        <f t="shared" si="31"/>
        <v>43927</v>
      </c>
      <c r="O538" s="12">
        <v>43910.0</v>
      </c>
      <c r="P538" s="6" t="s">
        <v>1036</v>
      </c>
      <c r="Q538" s="5" t="str">
        <f t="shared" si="2"/>
        <v>Closed</v>
      </c>
      <c r="R538" s="10">
        <f t="shared" si="3"/>
        <v>43</v>
      </c>
      <c r="S538" s="10">
        <f t="shared" si="4"/>
        <v>-17</v>
      </c>
      <c r="T538" s="5"/>
      <c r="U538" s="5">
        <v>19098.0</v>
      </c>
    </row>
    <row r="539" ht="15.75" hidden="1" customHeight="1">
      <c r="A539" s="13">
        <v>538.0</v>
      </c>
      <c r="B539" s="30" t="s">
        <v>1037</v>
      </c>
      <c r="C539" s="15" t="s">
        <v>22</v>
      </c>
      <c r="D539" s="16">
        <v>43867.0</v>
      </c>
      <c r="E539" s="16" t="s">
        <v>23</v>
      </c>
      <c r="F539" s="16" t="s">
        <v>92</v>
      </c>
      <c r="G539" s="15" t="s">
        <v>970</v>
      </c>
      <c r="H539" s="20" t="s">
        <v>105</v>
      </c>
      <c r="I539" s="17">
        <v>45001.0</v>
      </c>
      <c r="J539" s="34">
        <v>8.1</v>
      </c>
      <c r="K539" s="14" t="str">
        <f>IF(I539=9001,VLOOKUP(J539,'ISO-reference'!$C$1:$D$67,2,FALSE),IF(I539=45001,VLOOKUP(J539,'ISO-reference'!$A$1:$B$40,2,FALSE),IF(I539=21001,VLOOKUP(J539,'ISO-reference'!$E$1:$F$75,2,FALSE),"No ISO Mapping")))</f>
        <v> Operational planning and control</v>
      </c>
      <c r="L539" s="15" t="s">
        <v>217</v>
      </c>
      <c r="M539" s="18"/>
      <c r="N539" s="19">
        <v>43999.0</v>
      </c>
      <c r="O539" s="19">
        <v>44021.0</v>
      </c>
      <c r="P539" s="14" t="s">
        <v>1038</v>
      </c>
      <c r="Q539" s="13" t="str">
        <f t="shared" si="2"/>
        <v>Closed</v>
      </c>
      <c r="R539" s="17">
        <f t="shared" si="3"/>
        <v>154</v>
      </c>
      <c r="S539" s="17">
        <f t="shared" si="4"/>
        <v>22</v>
      </c>
      <c r="T539" s="13"/>
      <c r="U539" s="13">
        <v>19099.0</v>
      </c>
    </row>
    <row r="540" ht="15.75" hidden="1" customHeight="1">
      <c r="A540" s="5">
        <v>539.0</v>
      </c>
      <c r="B540" s="29" t="s">
        <v>1039</v>
      </c>
      <c r="C540" s="7" t="s">
        <v>22</v>
      </c>
      <c r="D540" s="8">
        <v>43867.0</v>
      </c>
      <c r="E540" s="8" t="s">
        <v>23</v>
      </c>
      <c r="F540" s="8" t="s">
        <v>92</v>
      </c>
      <c r="G540" s="7" t="s">
        <v>970</v>
      </c>
      <c r="H540" s="20" t="s">
        <v>105</v>
      </c>
      <c r="I540" s="10">
        <v>45001.0</v>
      </c>
      <c r="J540" s="35">
        <v>9.1</v>
      </c>
      <c r="K540" s="6" t="str">
        <f>IF(I540=9001,VLOOKUP(J540,'ISO-reference'!$C$1:$D$67,2,FALSE),IF(I540=45001,VLOOKUP(J540,'ISO-reference'!$A$1:$B$40,2,FALSE),IF(I540=21001,VLOOKUP(J540,'ISO-reference'!$E$1:$F$75,2,FALSE),"No ISO Mapping")))</f>
        <v> Monitoring, measurement, analysis &amp; performance evaluation</v>
      </c>
      <c r="L540" s="7" t="s">
        <v>217</v>
      </c>
      <c r="M540" s="11"/>
      <c r="N540" s="12">
        <f t="shared" ref="N540:N541" si="32">D540+60</f>
        <v>43927</v>
      </c>
      <c r="O540" s="12">
        <v>43890.0</v>
      </c>
      <c r="P540" s="6" t="s">
        <v>1040</v>
      </c>
      <c r="Q540" s="5" t="str">
        <f t="shared" si="2"/>
        <v>Closed</v>
      </c>
      <c r="R540" s="10">
        <f t="shared" si="3"/>
        <v>23</v>
      </c>
      <c r="S540" s="10">
        <f t="shared" si="4"/>
        <v>-37</v>
      </c>
      <c r="T540" s="5"/>
      <c r="U540" s="5">
        <v>19100.0</v>
      </c>
    </row>
    <row r="541" ht="15.75" hidden="1" customHeight="1">
      <c r="A541" s="13">
        <v>540.0</v>
      </c>
      <c r="B541" s="30" t="s">
        <v>1041</v>
      </c>
      <c r="C541" s="15" t="s">
        <v>22</v>
      </c>
      <c r="D541" s="16">
        <v>43867.0</v>
      </c>
      <c r="E541" s="16" t="s">
        <v>23</v>
      </c>
      <c r="F541" s="16" t="s">
        <v>92</v>
      </c>
      <c r="G541" s="15" t="s">
        <v>970</v>
      </c>
      <c r="H541" s="20" t="s">
        <v>105</v>
      </c>
      <c r="I541" s="17">
        <v>45001.0</v>
      </c>
      <c r="J541" s="34">
        <v>8.1</v>
      </c>
      <c r="K541" s="14" t="str">
        <f>IF(I541=9001,VLOOKUP(J541,'ISO-reference'!$C$1:$D$67,2,FALSE),IF(I541=45001,VLOOKUP(J541,'ISO-reference'!$A$1:$B$40,2,FALSE),IF(I541=21001,VLOOKUP(J541,'ISO-reference'!$E$1:$F$75,2,FALSE),"No ISO Mapping")))</f>
        <v> Operational planning and control</v>
      </c>
      <c r="L541" s="15" t="s">
        <v>217</v>
      </c>
      <c r="M541" s="18"/>
      <c r="N541" s="19">
        <f t="shared" si="32"/>
        <v>43927</v>
      </c>
      <c r="O541" s="19">
        <v>43889.0</v>
      </c>
      <c r="P541" s="14" t="s">
        <v>1042</v>
      </c>
      <c r="Q541" s="13" t="str">
        <f t="shared" si="2"/>
        <v>Closed</v>
      </c>
      <c r="R541" s="17">
        <f t="shared" si="3"/>
        <v>22</v>
      </c>
      <c r="S541" s="17">
        <f t="shared" si="4"/>
        <v>-38</v>
      </c>
      <c r="T541" s="13"/>
      <c r="U541" s="13">
        <v>19101.0</v>
      </c>
    </row>
    <row r="542" ht="15.75" hidden="1" customHeight="1">
      <c r="A542" s="5">
        <v>541.0</v>
      </c>
      <c r="B542" s="29" t="s">
        <v>1043</v>
      </c>
      <c r="C542" s="7" t="s">
        <v>22</v>
      </c>
      <c r="D542" s="8">
        <v>43867.0</v>
      </c>
      <c r="E542" s="8" t="s">
        <v>23</v>
      </c>
      <c r="F542" s="8" t="s">
        <v>92</v>
      </c>
      <c r="G542" s="7" t="s">
        <v>970</v>
      </c>
      <c r="H542" s="20" t="s">
        <v>105</v>
      </c>
      <c r="I542" s="10">
        <v>45001.0</v>
      </c>
      <c r="J542" s="35">
        <v>8.1</v>
      </c>
      <c r="K542" s="6" t="str">
        <f>IF(I542=9001,VLOOKUP(J542,'ISO-reference'!$C$1:$D$67,2,FALSE),IF(I542=45001,VLOOKUP(J542,'ISO-reference'!$A$1:$B$40,2,FALSE),IF(I542=21001,VLOOKUP(J542,'ISO-reference'!$E$1:$F$75,2,FALSE),"No ISO Mapping")))</f>
        <v> Operational planning and control</v>
      </c>
      <c r="L542" s="7" t="s">
        <v>217</v>
      </c>
      <c r="M542" s="11"/>
      <c r="N542" s="12">
        <v>43999.0</v>
      </c>
      <c r="O542" s="12">
        <v>44112.0</v>
      </c>
      <c r="P542" s="6" t="s">
        <v>1022</v>
      </c>
      <c r="Q542" s="5" t="str">
        <f t="shared" si="2"/>
        <v>Closed</v>
      </c>
      <c r="R542" s="10">
        <f t="shared" si="3"/>
        <v>245</v>
      </c>
      <c r="S542" s="10">
        <f t="shared" si="4"/>
        <v>113</v>
      </c>
      <c r="T542" s="5"/>
      <c r="U542" s="5">
        <v>19102.0</v>
      </c>
    </row>
    <row r="543" ht="15.75" hidden="1" customHeight="1">
      <c r="A543" s="13">
        <v>542.0</v>
      </c>
      <c r="B543" s="30" t="s">
        <v>1044</v>
      </c>
      <c r="C543" s="15" t="s">
        <v>22</v>
      </c>
      <c r="D543" s="16">
        <v>43867.0</v>
      </c>
      <c r="E543" s="16" t="s">
        <v>23</v>
      </c>
      <c r="F543" s="16" t="s">
        <v>92</v>
      </c>
      <c r="G543" s="15" t="s">
        <v>970</v>
      </c>
      <c r="H543" s="20" t="s">
        <v>105</v>
      </c>
      <c r="I543" s="17">
        <v>45001.0</v>
      </c>
      <c r="J543" s="34">
        <v>8.1</v>
      </c>
      <c r="K543" s="14" t="str">
        <f>IF(I543=9001,VLOOKUP(J543,'ISO-reference'!$C$1:$D$67,2,FALSE),IF(I543=45001,VLOOKUP(J543,'ISO-reference'!$A$1:$B$40,2,FALSE),IF(I543=21001,VLOOKUP(J543,'ISO-reference'!$E$1:$F$75,2,FALSE),"No ISO Mapping")))</f>
        <v> Operational planning and control</v>
      </c>
      <c r="L543" s="15" t="s">
        <v>217</v>
      </c>
      <c r="M543" s="18"/>
      <c r="N543" s="19">
        <f t="shared" ref="N543:N547" si="33">D543+60</f>
        <v>43927</v>
      </c>
      <c r="O543" s="19">
        <v>43910.0</v>
      </c>
      <c r="P543" s="14" t="s">
        <v>1045</v>
      </c>
      <c r="Q543" s="13" t="str">
        <f t="shared" si="2"/>
        <v>Closed</v>
      </c>
      <c r="R543" s="17">
        <f t="shared" si="3"/>
        <v>43</v>
      </c>
      <c r="S543" s="17">
        <f t="shared" si="4"/>
        <v>-17</v>
      </c>
      <c r="T543" s="13"/>
      <c r="U543" s="13">
        <v>19104.0</v>
      </c>
    </row>
    <row r="544" ht="15.75" hidden="1" customHeight="1">
      <c r="A544" s="5">
        <v>543.0</v>
      </c>
      <c r="B544" s="29" t="s">
        <v>1046</v>
      </c>
      <c r="C544" s="7" t="s">
        <v>22</v>
      </c>
      <c r="D544" s="8">
        <v>43867.0</v>
      </c>
      <c r="E544" s="8" t="s">
        <v>23</v>
      </c>
      <c r="F544" s="8" t="s">
        <v>92</v>
      </c>
      <c r="G544" s="7" t="s">
        <v>970</v>
      </c>
      <c r="H544" s="20" t="s">
        <v>105</v>
      </c>
      <c r="I544" s="10">
        <v>45001.0</v>
      </c>
      <c r="J544" s="35">
        <v>8.1</v>
      </c>
      <c r="K544" s="6" t="str">
        <f>IF(I544=9001,VLOOKUP(J544,'ISO-reference'!$C$1:$D$67,2,FALSE),IF(I544=45001,VLOOKUP(J544,'ISO-reference'!$A$1:$B$40,2,FALSE),IF(I544=21001,VLOOKUP(J544,'ISO-reference'!$E$1:$F$75,2,FALSE),"No ISO Mapping")))</f>
        <v> Operational planning and control</v>
      </c>
      <c r="L544" s="7" t="s">
        <v>217</v>
      </c>
      <c r="M544" s="11"/>
      <c r="N544" s="12">
        <f t="shared" si="33"/>
        <v>43927</v>
      </c>
      <c r="O544" s="12">
        <v>43895.0</v>
      </c>
      <c r="P544" s="6" t="s">
        <v>1047</v>
      </c>
      <c r="Q544" s="5" t="str">
        <f t="shared" si="2"/>
        <v>Closed</v>
      </c>
      <c r="R544" s="10">
        <f t="shared" si="3"/>
        <v>28</v>
      </c>
      <c r="S544" s="10">
        <f t="shared" si="4"/>
        <v>-32</v>
      </c>
      <c r="T544" s="5"/>
      <c r="U544" s="5">
        <v>19105.0</v>
      </c>
    </row>
    <row r="545" ht="15.75" hidden="1" customHeight="1">
      <c r="A545" s="13">
        <v>544.0</v>
      </c>
      <c r="B545" s="30" t="s">
        <v>1048</v>
      </c>
      <c r="C545" s="15" t="s">
        <v>22</v>
      </c>
      <c r="D545" s="16">
        <v>43867.0</v>
      </c>
      <c r="E545" s="16" t="s">
        <v>23</v>
      </c>
      <c r="F545" s="16" t="s">
        <v>92</v>
      </c>
      <c r="G545" s="15" t="s">
        <v>970</v>
      </c>
      <c r="H545" s="20" t="s">
        <v>105</v>
      </c>
      <c r="I545" s="17">
        <v>45001.0</v>
      </c>
      <c r="J545" s="34">
        <v>8.1</v>
      </c>
      <c r="K545" s="14" t="str">
        <f>IF(I545=9001,VLOOKUP(J545,'ISO-reference'!$C$1:$D$67,2,FALSE),IF(I545=45001,VLOOKUP(J545,'ISO-reference'!$A$1:$B$40,2,FALSE),IF(I545=21001,VLOOKUP(J545,'ISO-reference'!$E$1:$F$75,2,FALSE),"No ISO Mapping")))</f>
        <v> Operational planning and control</v>
      </c>
      <c r="L545" s="15" t="s">
        <v>217</v>
      </c>
      <c r="M545" s="18"/>
      <c r="N545" s="19">
        <f t="shared" si="33"/>
        <v>43927</v>
      </c>
      <c r="O545" s="19">
        <v>43944.0</v>
      </c>
      <c r="P545" s="14" t="s">
        <v>1049</v>
      </c>
      <c r="Q545" s="13" t="str">
        <f t="shared" si="2"/>
        <v>Closed</v>
      </c>
      <c r="R545" s="17">
        <f t="shared" si="3"/>
        <v>77</v>
      </c>
      <c r="S545" s="17">
        <f t="shared" si="4"/>
        <v>17</v>
      </c>
      <c r="T545" s="13"/>
      <c r="U545" s="13">
        <v>19106.0</v>
      </c>
    </row>
    <row r="546" ht="15.75" hidden="1" customHeight="1">
      <c r="A546" s="5">
        <v>545.0</v>
      </c>
      <c r="B546" s="29" t="s">
        <v>420</v>
      </c>
      <c r="C546" s="7" t="s">
        <v>22</v>
      </c>
      <c r="D546" s="8">
        <v>43867.0</v>
      </c>
      <c r="E546" s="8" t="s">
        <v>23</v>
      </c>
      <c r="F546" s="8" t="s">
        <v>92</v>
      </c>
      <c r="G546" s="7" t="s">
        <v>970</v>
      </c>
      <c r="H546" s="20" t="s">
        <v>105</v>
      </c>
      <c r="I546" s="10">
        <v>45001.0</v>
      </c>
      <c r="J546" s="35">
        <v>8.1</v>
      </c>
      <c r="K546" s="6" t="str">
        <f>IF(I546=9001,VLOOKUP(J546,'ISO-reference'!$C$1:$D$67,2,FALSE),IF(I546=45001,VLOOKUP(J546,'ISO-reference'!$A$1:$B$40,2,FALSE),IF(I546=21001,VLOOKUP(J546,'ISO-reference'!$E$1:$F$75,2,FALSE),"No ISO Mapping")))</f>
        <v> Operational planning and control</v>
      </c>
      <c r="L546" s="7" t="s">
        <v>217</v>
      </c>
      <c r="M546" s="11"/>
      <c r="N546" s="12">
        <f t="shared" si="33"/>
        <v>43927</v>
      </c>
      <c r="O546" s="12">
        <v>43916.0</v>
      </c>
      <c r="P546" s="6" t="s">
        <v>581</v>
      </c>
      <c r="Q546" s="5" t="str">
        <f t="shared" si="2"/>
        <v>Closed</v>
      </c>
      <c r="R546" s="10">
        <f t="shared" si="3"/>
        <v>49</v>
      </c>
      <c r="S546" s="10">
        <f t="shared" si="4"/>
        <v>-11</v>
      </c>
      <c r="T546" s="5"/>
      <c r="U546" s="5">
        <v>19107.0</v>
      </c>
    </row>
    <row r="547" ht="15.75" hidden="1" customHeight="1">
      <c r="A547" s="13">
        <v>546.0</v>
      </c>
      <c r="B547" s="30" t="s">
        <v>1050</v>
      </c>
      <c r="C547" s="15" t="s">
        <v>22</v>
      </c>
      <c r="D547" s="16">
        <v>43867.0</v>
      </c>
      <c r="E547" s="16" t="s">
        <v>23</v>
      </c>
      <c r="F547" s="16" t="s">
        <v>92</v>
      </c>
      <c r="G547" s="15" t="s">
        <v>970</v>
      </c>
      <c r="H547" s="20" t="s">
        <v>105</v>
      </c>
      <c r="I547" s="17">
        <v>45001.0</v>
      </c>
      <c r="J547" s="34">
        <v>8.1</v>
      </c>
      <c r="K547" s="14" t="str">
        <f>IF(I547=9001,VLOOKUP(J547,'ISO-reference'!$C$1:$D$67,2,FALSE),IF(I547=45001,VLOOKUP(J547,'ISO-reference'!$A$1:$B$40,2,FALSE),IF(I547=21001,VLOOKUP(J547,'ISO-reference'!$E$1:$F$75,2,FALSE),"No ISO Mapping")))</f>
        <v> Operational planning and control</v>
      </c>
      <c r="L547" s="15" t="s">
        <v>217</v>
      </c>
      <c r="M547" s="18"/>
      <c r="N547" s="19">
        <f t="shared" si="33"/>
        <v>43927</v>
      </c>
      <c r="O547" s="19">
        <v>43890.0</v>
      </c>
      <c r="P547" s="14" t="s">
        <v>1051</v>
      </c>
      <c r="Q547" s="13" t="str">
        <f t="shared" si="2"/>
        <v>Closed</v>
      </c>
      <c r="R547" s="17">
        <f t="shared" si="3"/>
        <v>23</v>
      </c>
      <c r="S547" s="17">
        <f t="shared" si="4"/>
        <v>-37</v>
      </c>
      <c r="T547" s="13"/>
      <c r="U547" s="13">
        <v>19108.0</v>
      </c>
    </row>
    <row r="548" ht="15.75" hidden="1" customHeight="1">
      <c r="A548" s="5">
        <v>547.0</v>
      </c>
      <c r="B548" s="29" t="s">
        <v>1052</v>
      </c>
      <c r="C548" s="35" t="s">
        <v>22</v>
      </c>
      <c r="D548" s="8">
        <v>43867.0</v>
      </c>
      <c r="E548" s="8" t="s">
        <v>23</v>
      </c>
      <c r="F548" s="8" t="s">
        <v>92</v>
      </c>
      <c r="G548" s="35" t="s">
        <v>970</v>
      </c>
      <c r="H548" s="20" t="s">
        <v>105</v>
      </c>
      <c r="I548" s="10">
        <v>45001.0</v>
      </c>
      <c r="J548" s="35">
        <v>8.1</v>
      </c>
      <c r="K548" s="6" t="str">
        <f>IF(I548=9001,VLOOKUP(J548,'ISO-reference'!$C$1:$D$67,2,FALSE),IF(I548=45001,VLOOKUP(J548,'ISO-reference'!$A$1:$B$40,2,FALSE),IF(I548=21001,VLOOKUP(J548,'ISO-reference'!$E$1:$F$75,2,FALSE),"No ISO Mapping")))</f>
        <v> Operational planning and control</v>
      </c>
      <c r="L548" s="7" t="s">
        <v>217</v>
      </c>
      <c r="M548" s="11"/>
      <c r="N548" s="12">
        <v>43999.0</v>
      </c>
      <c r="O548" s="12">
        <v>44145.0</v>
      </c>
      <c r="P548" s="6" t="s">
        <v>1053</v>
      </c>
      <c r="Q548" s="5" t="str">
        <f t="shared" si="2"/>
        <v>Closed</v>
      </c>
      <c r="R548" s="10">
        <f t="shared" si="3"/>
        <v>278</v>
      </c>
      <c r="S548" s="10">
        <f t="shared" si="4"/>
        <v>146</v>
      </c>
      <c r="T548" s="5"/>
      <c r="U548" s="5">
        <v>19109.0</v>
      </c>
    </row>
    <row r="549" ht="15.75" hidden="1" customHeight="1">
      <c r="A549" s="13">
        <v>548.0</v>
      </c>
      <c r="B549" s="30" t="s">
        <v>1054</v>
      </c>
      <c r="C549" s="34" t="s">
        <v>22</v>
      </c>
      <c r="D549" s="16">
        <v>43867.0</v>
      </c>
      <c r="E549" s="16" t="s">
        <v>23</v>
      </c>
      <c r="F549" s="16" t="s">
        <v>92</v>
      </c>
      <c r="G549" s="34" t="s">
        <v>970</v>
      </c>
      <c r="H549" s="20" t="s">
        <v>105</v>
      </c>
      <c r="I549" s="17">
        <v>9001.0</v>
      </c>
      <c r="J549" s="34">
        <v>8.5</v>
      </c>
      <c r="K549" s="14" t="str">
        <f>IF(I549=9001,VLOOKUP(J549,'ISO-reference'!$C$1:$D$67,2,FALSE),IF(I549=45001,VLOOKUP(J549,'ISO-reference'!$A$1:$B$40,2,FALSE),IF(I549=21001,VLOOKUP(J549,'ISO-reference'!$E$1:$F$75,2,FALSE),"No ISO Mapping")))</f>
        <v> Production &amp; service provision</v>
      </c>
      <c r="L549" s="15" t="s">
        <v>217</v>
      </c>
      <c r="M549" s="18"/>
      <c r="N549" s="19">
        <v>43999.0</v>
      </c>
      <c r="O549" s="19">
        <v>44033.0</v>
      </c>
      <c r="P549" s="14" t="s">
        <v>1055</v>
      </c>
      <c r="Q549" s="13" t="str">
        <f t="shared" si="2"/>
        <v>Closed</v>
      </c>
      <c r="R549" s="17">
        <f t="shared" si="3"/>
        <v>166</v>
      </c>
      <c r="S549" s="17">
        <f t="shared" si="4"/>
        <v>34</v>
      </c>
      <c r="T549" s="13"/>
      <c r="U549" s="13">
        <v>19110.0</v>
      </c>
    </row>
    <row r="550" ht="15.75" hidden="1" customHeight="1">
      <c r="A550" s="5">
        <v>549.0</v>
      </c>
      <c r="B550" s="29" t="s">
        <v>1056</v>
      </c>
      <c r="C550" s="35" t="s">
        <v>22</v>
      </c>
      <c r="D550" s="8">
        <v>43867.0</v>
      </c>
      <c r="E550" s="8" t="s">
        <v>23</v>
      </c>
      <c r="F550" s="8" t="s">
        <v>92</v>
      </c>
      <c r="G550" s="35" t="s">
        <v>970</v>
      </c>
      <c r="H550" s="20" t="s">
        <v>105</v>
      </c>
      <c r="I550" s="10">
        <v>45001.0</v>
      </c>
      <c r="J550" s="35">
        <v>8.1</v>
      </c>
      <c r="K550" s="6" t="str">
        <f>IF(I550=9001,VLOOKUP(J550,'ISO-reference'!$C$1:$D$67,2,FALSE),IF(I550=45001,VLOOKUP(J550,'ISO-reference'!$A$1:$B$40,2,FALSE),IF(I550=21001,VLOOKUP(J550,'ISO-reference'!$E$1:$F$75,2,FALSE),"No ISO Mapping")))</f>
        <v> Operational planning and control</v>
      </c>
      <c r="L550" s="7" t="s">
        <v>217</v>
      </c>
      <c r="M550" s="11"/>
      <c r="N550" s="12">
        <f t="shared" ref="N550:N553" si="34">D550+60</f>
        <v>43927</v>
      </c>
      <c r="O550" s="12">
        <v>43889.0</v>
      </c>
      <c r="P550" s="6" t="s">
        <v>1042</v>
      </c>
      <c r="Q550" s="5" t="str">
        <f t="shared" si="2"/>
        <v>Closed</v>
      </c>
      <c r="R550" s="10">
        <f t="shared" si="3"/>
        <v>22</v>
      </c>
      <c r="S550" s="10">
        <f t="shared" si="4"/>
        <v>-38</v>
      </c>
      <c r="T550" s="5"/>
      <c r="U550" s="5">
        <v>19111.0</v>
      </c>
    </row>
    <row r="551" ht="15.75" hidden="1" customHeight="1">
      <c r="A551" s="13">
        <v>550.0</v>
      </c>
      <c r="B551" s="30" t="s">
        <v>1057</v>
      </c>
      <c r="C551" s="34" t="s">
        <v>22</v>
      </c>
      <c r="D551" s="16">
        <v>43867.0</v>
      </c>
      <c r="E551" s="16" t="s">
        <v>23</v>
      </c>
      <c r="F551" s="16" t="s">
        <v>92</v>
      </c>
      <c r="G551" s="34" t="s">
        <v>970</v>
      </c>
      <c r="H551" s="20" t="s">
        <v>105</v>
      </c>
      <c r="I551" s="17">
        <v>45001.0</v>
      </c>
      <c r="J551" s="34">
        <v>8.1</v>
      </c>
      <c r="K551" s="14" t="str">
        <f>IF(I551=9001,VLOOKUP(J551,'ISO-reference'!$C$1:$D$67,2,FALSE),IF(I551=45001,VLOOKUP(J551,'ISO-reference'!$A$1:$B$40,2,FALSE),IF(I551=21001,VLOOKUP(J551,'ISO-reference'!$E$1:$F$75,2,FALSE),"No ISO Mapping")))</f>
        <v> Operational planning and control</v>
      </c>
      <c r="L551" s="15" t="s">
        <v>217</v>
      </c>
      <c r="M551" s="18"/>
      <c r="N551" s="19">
        <f t="shared" si="34"/>
        <v>43927</v>
      </c>
      <c r="O551" s="19">
        <v>43889.0</v>
      </c>
      <c r="P551" s="14" t="s">
        <v>991</v>
      </c>
      <c r="Q551" s="13" t="str">
        <f t="shared" si="2"/>
        <v>Closed</v>
      </c>
      <c r="R551" s="17">
        <f t="shared" si="3"/>
        <v>22</v>
      </c>
      <c r="S551" s="17">
        <f t="shared" si="4"/>
        <v>-38</v>
      </c>
      <c r="T551" s="13"/>
      <c r="U551" s="13">
        <v>19112.0</v>
      </c>
    </row>
    <row r="552" ht="15.75" hidden="1" customHeight="1">
      <c r="A552" s="5">
        <v>551.0</v>
      </c>
      <c r="B552" s="29" t="s">
        <v>1058</v>
      </c>
      <c r="C552" s="35" t="s">
        <v>22</v>
      </c>
      <c r="D552" s="8">
        <v>43867.0</v>
      </c>
      <c r="E552" s="8" t="s">
        <v>23</v>
      </c>
      <c r="F552" s="8" t="s">
        <v>92</v>
      </c>
      <c r="G552" s="35" t="s">
        <v>970</v>
      </c>
      <c r="H552" s="20" t="s">
        <v>105</v>
      </c>
      <c r="I552" s="10">
        <v>45001.0</v>
      </c>
      <c r="J552" s="35">
        <v>8.1</v>
      </c>
      <c r="K552" s="6" t="str">
        <f>IF(I552=9001,VLOOKUP(J552,'ISO-reference'!$C$1:$D$67,2,FALSE),IF(I552=45001,VLOOKUP(J552,'ISO-reference'!$A$1:$B$40,2,FALSE),IF(I552=21001,VLOOKUP(J552,'ISO-reference'!$E$1:$F$75,2,FALSE),"No ISO Mapping")))</f>
        <v> Operational planning and control</v>
      </c>
      <c r="L552" s="7" t="s">
        <v>217</v>
      </c>
      <c r="M552" s="11"/>
      <c r="N552" s="12">
        <f t="shared" si="34"/>
        <v>43927</v>
      </c>
      <c r="O552" s="12">
        <v>43890.0</v>
      </c>
      <c r="P552" s="6" t="s">
        <v>1059</v>
      </c>
      <c r="Q552" s="5" t="str">
        <f t="shared" si="2"/>
        <v>Closed</v>
      </c>
      <c r="R552" s="10">
        <f t="shared" si="3"/>
        <v>23</v>
      </c>
      <c r="S552" s="10">
        <f t="shared" si="4"/>
        <v>-37</v>
      </c>
      <c r="T552" s="5"/>
      <c r="U552" s="5">
        <v>19114.0</v>
      </c>
    </row>
    <row r="553" ht="15.75" hidden="1" customHeight="1">
      <c r="A553" s="13">
        <v>552.0</v>
      </c>
      <c r="B553" s="14" t="s">
        <v>1060</v>
      </c>
      <c r="C553" s="34" t="s">
        <v>22</v>
      </c>
      <c r="D553" s="16">
        <v>43867.0</v>
      </c>
      <c r="E553" s="16" t="s">
        <v>23</v>
      </c>
      <c r="F553" s="16" t="s">
        <v>92</v>
      </c>
      <c r="G553" s="34" t="s">
        <v>970</v>
      </c>
      <c r="H553" s="20" t="s">
        <v>105</v>
      </c>
      <c r="I553" s="17">
        <v>45001.0</v>
      </c>
      <c r="J553" s="34">
        <v>7.5</v>
      </c>
      <c r="K553" s="14" t="str">
        <f>IF(I553=9001,VLOOKUP(J553,'ISO-reference'!$C$1:$D$67,2,FALSE),IF(I553=45001,VLOOKUP(J553,'ISO-reference'!$A$1:$B$40,2,FALSE),IF(I553=21001,VLOOKUP(J553,'ISO-reference'!$E$1:$F$75,2,FALSE),"No ISO Mapping")))</f>
        <v> Documented information</v>
      </c>
      <c r="L553" s="15" t="s">
        <v>217</v>
      </c>
      <c r="M553" s="18"/>
      <c r="N553" s="19">
        <f t="shared" si="34"/>
        <v>43927</v>
      </c>
      <c r="O553" s="19">
        <v>43890.0</v>
      </c>
      <c r="P553" s="14" t="s">
        <v>1061</v>
      </c>
      <c r="Q553" s="13" t="str">
        <f t="shared" si="2"/>
        <v>Closed</v>
      </c>
      <c r="R553" s="17">
        <f t="shared" si="3"/>
        <v>23</v>
      </c>
      <c r="S553" s="17">
        <f t="shared" si="4"/>
        <v>-37</v>
      </c>
      <c r="T553" s="13"/>
      <c r="U553" s="13">
        <v>19115.0</v>
      </c>
    </row>
    <row r="554" ht="15.75" hidden="1" customHeight="1">
      <c r="A554" s="5">
        <v>553.0</v>
      </c>
      <c r="B554" s="29" t="s">
        <v>1062</v>
      </c>
      <c r="C554" s="35" t="s">
        <v>22</v>
      </c>
      <c r="D554" s="8">
        <v>43867.0</v>
      </c>
      <c r="E554" s="8" t="s">
        <v>23</v>
      </c>
      <c r="F554" s="8" t="s">
        <v>92</v>
      </c>
      <c r="G554" s="35" t="s">
        <v>970</v>
      </c>
      <c r="H554" s="20" t="s">
        <v>105</v>
      </c>
      <c r="I554" s="10">
        <v>45001.0</v>
      </c>
      <c r="J554" s="35" t="s">
        <v>439</v>
      </c>
      <c r="K554" s="6" t="str">
        <f>IF(I554=9001,VLOOKUP(J554,'ISO-reference'!$C$1:$D$67,2,FALSE),IF(I554=45001,VLOOKUP(J554,'ISO-reference'!$A$1:$B$40,2,FALSE),IF(I554=21001,VLOOKUP(J554,'ISO-reference'!$E$1:$F$75,2,FALSE),"No ISO Mapping")))</f>
        <v> Determination of legal and other requirements</v>
      </c>
      <c r="L554" s="7" t="s">
        <v>217</v>
      </c>
      <c r="M554" s="11"/>
      <c r="N554" s="12">
        <v>43999.0</v>
      </c>
      <c r="O554" s="12">
        <v>44112.0</v>
      </c>
      <c r="P554" s="6" t="s">
        <v>1022</v>
      </c>
      <c r="Q554" s="5" t="str">
        <f t="shared" si="2"/>
        <v>Closed</v>
      </c>
      <c r="R554" s="10">
        <f t="shared" si="3"/>
        <v>245</v>
      </c>
      <c r="S554" s="10">
        <f t="shared" si="4"/>
        <v>113</v>
      </c>
      <c r="T554" s="5"/>
      <c r="U554" s="5">
        <v>19116.0</v>
      </c>
    </row>
    <row r="555" ht="15.75" hidden="1" customHeight="1">
      <c r="A555" s="13">
        <v>554.0</v>
      </c>
      <c r="B555" s="30" t="s">
        <v>1063</v>
      </c>
      <c r="C555" s="34" t="s">
        <v>22</v>
      </c>
      <c r="D555" s="16">
        <v>43846.0</v>
      </c>
      <c r="E555" s="16" t="s">
        <v>23</v>
      </c>
      <c r="F555" s="16" t="s">
        <v>92</v>
      </c>
      <c r="G555" s="15" t="s">
        <v>515</v>
      </c>
      <c r="H555" s="20" t="s">
        <v>105</v>
      </c>
      <c r="I555" s="17">
        <v>9001.0</v>
      </c>
      <c r="J555" s="34" t="s">
        <v>1064</v>
      </c>
      <c r="K555" s="14" t="str">
        <f>IF(I555=9001,VLOOKUP(J555,'ISO-reference'!$C$1:$D$67,2,FALSE),IF(I555=45001,VLOOKUP(J555,'ISO-reference'!$A$1:$B$40,2,FALSE),IF(I555=21001,VLOOKUP(J555,'ISO-reference'!$E$1:$F$75,2,FALSE),"No ISO Mapping")))</f>
        <v> General (Documented Info)</v>
      </c>
      <c r="L555" s="36" t="s">
        <v>35</v>
      </c>
      <c r="M555" s="18"/>
      <c r="N555" s="19">
        <v>43999.0</v>
      </c>
      <c r="O555" s="19">
        <v>43967.0</v>
      </c>
      <c r="P555" s="14" t="s">
        <v>1065</v>
      </c>
      <c r="Q555" s="13" t="str">
        <f t="shared" si="2"/>
        <v>Closed</v>
      </c>
      <c r="R555" s="17">
        <f t="shared" si="3"/>
        <v>121</v>
      </c>
      <c r="S555" s="17">
        <f t="shared" si="4"/>
        <v>-32</v>
      </c>
      <c r="T555" s="13"/>
      <c r="U555" s="13">
        <v>20033.0</v>
      </c>
    </row>
    <row r="556" ht="15.75" customHeight="1">
      <c r="A556" s="5">
        <v>555.0</v>
      </c>
      <c r="B556" s="29" t="s">
        <v>1066</v>
      </c>
      <c r="C556" s="35" t="s">
        <v>22</v>
      </c>
      <c r="D556" s="8">
        <v>43846.0</v>
      </c>
      <c r="E556" s="8" t="s">
        <v>23</v>
      </c>
      <c r="F556" s="8" t="s">
        <v>92</v>
      </c>
      <c r="G556" s="7" t="s">
        <v>515</v>
      </c>
      <c r="H556" s="9" t="s">
        <v>26</v>
      </c>
      <c r="I556" s="10">
        <v>9001.0</v>
      </c>
      <c r="J556" s="35" t="s">
        <v>102</v>
      </c>
      <c r="K556" s="6" t="str">
        <f>IF(I556=9001,VLOOKUP(J556,'ISO-reference'!$C$1:$D$67,2,FALSE),IF(I556=45001,VLOOKUP(J556,'ISO-reference'!$A$1:$B$40,2,FALSE),IF(I556=21001,VLOOKUP(J556,'ISO-reference'!$E$1:$F$75,2,FALSE),"No ISO Mapping")))</f>
        <v> Infrastructure</v>
      </c>
      <c r="L556" s="7" t="s">
        <v>217</v>
      </c>
      <c r="M556" s="11"/>
      <c r="N556" s="12">
        <v>43999.0</v>
      </c>
      <c r="O556" s="12">
        <v>43979.0</v>
      </c>
      <c r="P556" s="6" t="s">
        <v>1067</v>
      </c>
      <c r="Q556" s="5" t="str">
        <f t="shared" si="2"/>
        <v>Closed</v>
      </c>
      <c r="R556" s="10">
        <f t="shared" si="3"/>
        <v>133</v>
      </c>
      <c r="S556" s="10">
        <f t="shared" si="4"/>
        <v>-20</v>
      </c>
      <c r="T556" s="5"/>
      <c r="U556" s="5">
        <v>20034.0</v>
      </c>
    </row>
    <row r="557" ht="15.75" customHeight="1">
      <c r="A557" s="13">
        <v>556.0</v>
      </c>
      <c r="B557" s="30" t="s">
        <v>1068</v>
      </c>
      <c r="C557" s="34" t="s">
        <v>22</v>
      </c>
      <c r="D557" s="16">
        <v>43846.0</v>
      </c>
      <c r="E557" s="16" t="s">
        <v>23</v>
      </c>
      <c r="F557" s="16" t="s">
        <v>92</v>
      </c>
      <c r="G557" s="15" t="s">
        <v>515</v>
      </c>
      <c r="H557" s="9" t="s">
        <v>26</v>
      </c>
      <c r="I557" s="17">
        <v>9001.0</v>
      </c>
      <c r="J557" s="34" t="s">
        <v>102</v>
      </c>
      <c r="K557" s="14" t="str">
        <f>IF(I557=9001,VLOOKUP(J557,'ISO-reference'!$C$1:$D$67,2,FALSE),IF(I557=45001,VLOOKUP(J557,'ISO-reference'!$A$1:$B$40,2,FALSE),IF(I557=21001,VLOOKUP(J557,'ISO-reference'!$E$1:$F$75,2,FALSE),"No ISO Mapping")))</f>
        <v> Infrastructure</v>
      </c>
      <c r="L557" s="15" t="s">
        <v>217</v>
      </c>
      <c r="M557" s="18"/>
      <c r="N557" s="19">
        <v>43999.0</v>
      </c>
      <c r="O557" s="19">
        <v>43967.0</v>
      </c>
      <c r="P557" s="14" t="s">
        <v>594</v>
      </c>
      <c r="Q557" s="13" t="str">
        <f t="shared" si="2"/>
        <v>Closed</v>
      </c>
      <c r="R557" s="17">
        <f t="shared" si="3"/>
        <v>121</v>
      </c>
      <c r="S557" s="17">
        <f t="shared" si="4"/>
        <v>-32</v>
      </c>
      <c r="T557" s="13"/>
      <c r="U557" s="13">
        <v>20036.0</v>
      </c>
    </row>
    <row r="558" ht="15.75" hidden="1" customHeight="1">
      <c r="A558" s="5">
        <v>557.0</v>
      </c>
      <c r="B558" s="29" t="s">
        <v>1069</v>
      </c>
      <c r="C558" s="35" t="s">
        <v>22</v>
      </c>
      <c r="D558" s="8">
        <v>43846.0</v>
      </c>
      <c r="E558" s="8" t="s">
        <v>23</v>
      </c>
      <c r="F558" s="8" t="s">
        <v>92</v>
      </c>
      <c r="G558" s="7" t="s">
        <v>515</v>
      </c>
      <c r="H558" s="20" t="s">
        <v>105</v>
      </c>
      <c r="I558" s="10">
        <v>9001.0</v>
      </c>
      <c r="J558" s="35" t="s">
        <v>971</v>
      </c>
      <c r="K558" s="6" t="str">
        <f>IF(I558=9001,VLOOKUP(J558,'ISO-reference'!$C$1:$D$67,2,FALSE),IF(I558=45001,VLOOKUP(J558,'ISO-reference'!$A$1:$B$40,2,FALSE),IF(I558=21001,VLOOKUP(J558,'ISO-reference'!$E$1:$F$75,2,FALSE),"No ISO Mapping")))</f>
        <v> Customer satisfaction</v>
      </c>
      <c r="L558" s="7" t="s">
        <v>217</v>
      </c>
      <c r="M558" s="11"/>
      <c r="N558" s="12">
        <v>43999.0</v>
      </c>
      <c r="O558" s="12">
        <v>43967.0</v>
      </c>
      <c r="P558" s="6" t="s">
        <v>1070</v>
      </c>
      <c r="Q558" s="5" t="str">
        <f t="shared" si="2"/>
        <v>Closed</v>
      </c>
      <c r="R558" s="10">
        <f t="shared" si="3"/>
        <v>121</v>
      </c>
      <c r="S558" s="10">
        <f t="shared" si="4"/>
        <v>-32</v>
      </c>
      <c r="T558" s="5"/>
      <c r="U558" s="5">
        <v>20037.0</v>
      </c>
    </row>
    <row r="559" ht="15.75" hidden="1" customHeight="1">
      <c r="A559" s="13">
        <v>558.0</v>
      </c>
      <c r="B559" s="30" t="s">
        <v>1071</v>
      </c>
      <c r="C559" s="34" t="s">
        <v>22</v>
      </c>
      <c r="D559" s="16">
        <v>43846.0</v>
      </c>
      <c r="E559" s="16" t="s">
        <v>23</v>
      </c>
      <c r="F559" s="16" t="s">
        <v>92</v>
      </c>
      <c r="G559" s="15" t="s">
        <v>515</v>
      </c>
      <c r="H559" s="20" t="s">
        <v>105</v>
      </c>
      <c r="I559" s="17">
        <v>9001.0</v>
      </c>
      <c r="J559" s="34" t="s">
        <v>102</v>
      </c>
      <c r="K559" s="14" t="str">
        <f>IF(I559=9001,VLOOKUP(J559,'ISO-reference'!$C$1:$D$67,2,FALSE),IF(I559=45001,VLOOKUP(J559,'ISO-reference'!$A$1:$B$40,2,FALSE),IF(I559=21001,VLOOKUP(J559,'ISO-reference'!$E$1:$F$75,2,FALSE),"No ISO Mapping")))</f>
        <v> Infrastructure</v>
      </c>
      <c r="L559" s="15" t="s">
        <v>217</v>
      </c>
      <c r="M559" s="18"/>
      <c r="N559" s="19">
        <f t="shared" ref="N559:N564" si="35">D559+60</f>
        <v>43906</v>
      </c>
      <c r="O559" s="19">
        <v>43909.0</v>
      </c>
      <c r="P559" s="14" t="s">
        <v>431</v>
      </c>
      <c r="Q559" s="13" t="str">
        <f t="shared" si="2"/>
        <v>Closed</v>
      </c>
      <c r="R559" s="17">
        <f t="shared" si="3"/>
        <v>63</v>
      </c>
      <c r="S559" s="17">
        <f t="shared" si="4"/>
        <v>3</v>
      </c>
      <c r="T559" s="13"/>
      <c r="U559" s="13">
        <v>20038.0</v>
      </c>
    </row>
    <row r="560" ht="15.75" hidden="1" customHeight="1">
      <c r="A560" s="5">
        <v>559.0</v>
      </c>
      <c r="B560" s="29" t="s">
        <v>1072</v>
      </c>
      <c r="C560" s="35" t="s">
        <v>22</v>
      </c>
      <c r="D560" s="8">
        <v>43846.0</v>
      </c>
      <c r="E560" s="8" t="s">
        <v>23</v>
      </c>
      <c r="F560" s="8" t="s">
        <v>92</v>
      </c>
      <c r="G560" s="7" t="s">
        <v>515</v>
      </c>
      <c r="H560" s="20" t="s">
        <v>105</v>
      </c>
      <c r="I560" s="10">
        <v>45001.0</v>
      </c>
      <c r="J560" s="35">
        <v>8.1</v>
      </c>
      <c r="K560" s="6" t="str">
        <f>IF(I560=9001,VLOOKUP(J560,'ISO-reference'!$C$1:$D$67,2,FALSE),IF(I560=45001,VLOOKUP(J560,'ISO-reference'!$A$1:$B$40,2,FALSE),IF(I560=21001,VLOOKUP(J560,'ISO-reference'!$E$1:$F$75,2,FALSE),"No ISO Mapping")))</f>
        <v> Operational planning and control</v>
      </c>
      <c r="L560" s="7" t="s">
        <v>217</v>
      </c>
      <c r="M560" s="11"/>
      <c r="N560" s="12">
        <f t="shared" si="35"/>
        <v>43906</v>
      </c>
      <c r="O560" s="12">
        <v>43909.0</v>
      </c>
      <c r="P560" s="6" t="s">
        <v>1073</v>
      </c>
      <c r="Q560" s="5" t="str">
        <f t="shared" si="2"/>
        <v>Closed</v>
      </c>
      <c r="R560" s="10">
        <f t="shared" si="3"/>
        <v>63</v>
      </c>
      <c r="S560" s="10">
        <f t="shared" si="4"/>
        <v>3</v>
      </c>
      <c r="T560" s="5"/>
      <c r="U560" s="5">
        <v>20040.0</v>
      </c>
    </row>
    <row r="561" ht="15.75" hidden="1" customHeight="1">
      <c r="A561" s="13">
        <v>560.0</v>
      </c>
      <c r="B561" s="30" t="s">
        <v>1074</v>
      </c>
      <c r="C561" s="34" t="s">
        <v>22</v>
      </c>
      <c r="D561" s="16">
        <v>43846.0</v>
      </c>
      <c r="E561" s="16" t="s">
        <v>23</v>
      </c>
      <c r="F561" s="16" t="s">
        <v>92</v>
      </c>
      <c r="G561" s="15" t="s">
        <v>515</v>
      </c>
      <c r="H561" s="20" t="s">
        <v>105</v>
      </c>
      <c r="I561" s="17">
        <v>45001.0</v>
      </c>
      <c r="J561" s="34">
        <v>8.1</v>
      </c>
      <c r="K561" s="14" t="str">
        <f>IF(I561=9001,VLOOKUP(J561,'ISO-reference'!$C$1:$D$67,2,FALSE),IF(I561=45001,VLOOKUP(J561,'ISO-reference'!$A$1:$B$40,2,FALSE),IF(I561=21001,VLOOKUP(J561,'ISO-reference'!$E$1:$F$75,2,FALSE),"No ISO Mapping")))</f>
        <v> Operational planning and control</v>
      </c>
      <c r="L561" s="15" t="s">
        <v>217</v>
      </c>
      <c r="M561" s="18"/>
      <c r="N561" s="19">
        <f t="shared" si="35"/>
        <v>43906</v>
      </c>
      <c r="O561" s="19">
        <v>43907.0</v>
      </c>
      <c r="P561" s="14" t="s">
        <v>1075</v>
      </c>
      <c r="Q561" s="13" t="str">
        <f t="shared" si="2"/>
        <v>Closed</v>
      </c>
      <c r="R561" s="17">
        <f t="shared" si="3"/>
        <v>61</v>
      </c>
      <c r="S561" s="17">
        <f t="shared" si="4"/>
        <v>1</v>
      </c>
      <c r="T561" s="13"/>
      <c r="U561" s="13">
        <v>20041.0</v>
      </c>
    </row>
    <row r="562" ht="15.75" hidden="1" customHeight="1">
      <c r="A562" s="5">
        <v>561.0</v>
      </c>
      <c r="B562" s="29" t="s">
        <v>1076</v>
      </c>
      <c r="C562" s="35" t="s">
        <v>22</v>
      </c>
      <c r="D562" s="8">
        <v>43846.0</v>
      </c>
      <c r="E562" s="8" t="s">
        <v>23</v>
      </c>
      <c r="F562" s="8" t="s">
        <v>92</v>
      </c>
      <c r="G562" s="7" t="s">
        <v>515</v>
      </c>
      <c r="H562" s="20" t="s">
        <v>105</v>
      </c>
      <c r="I562" s="10">
        <v>45001.0</v>
      </c>
      <c r="J562" s="35">
        <v>8.1</v>
      </c>
      <c r="K562" s="6" t="str">
        <f>IF(I562=9001,VLOOKUP(J562,'ISO-reference'!$C$1:$D$67,2,FALSE),IF(I562=45001,VLOOKUP(J562,'ISO-reference'!$A$1:$B$40,2,FALSE),IF(I562=21001,VLOOKUP(J562,'ISO-reference'!$E$1:$F$75,2,FALSE),"No ISO Mapping")))</f>
        <v> Operational planning and control</v>
      </c>
      <c r="L562" s="7" t="s">
        <v>217</v>
      </c>
      <c r="M562" s="11"/>
      <c r="N562" s="12">
        <f t="shared" si="35"/>
        <v>43906</v>
      </c>
      <c r="O562" s="12">
        <v>43949.0</v>
      </c>
      <c r="P562" s="6" t="s">
        <v>1077</v>
      </c>
      <c r="Q562" s="5" t="str">
        <f t="shared" si="2"/>
        <v>Closed</v>
      </c>
      <c r="R562" s="10">
        <f t="shared" si="3"/>
        <v>103</v>
      </c>
      <c r="S562" s="10">
        <f t="shared" si="4"/>
        <v>43</v>
      </c>
      <c r="T562" s="5"/>
      <c r="U562" s="5">
        <v>20042.0</v>
      </c>
    </row>
    <row r="563" ht="15.75" hidden="1" customHeight="1">
      <c r="A563" s="13">
        <v>562.0</v>
      </c>
      <c r="B563" s="30" t="s">
        <v>1078</v>
      </c>
      <c r="C563" s="34" t="s">
        <v>22</v>
      </c>
      <c r="D563" s="16">
        <v>43846.0</v>
      </c>
      <c r="E563" s="16" t="s">
        <v>23</v>
      </c>
      <c r="F563" s="16" t="s">
        <v>92</v>
      </c>
      <c r="G563" s="15" t="s">
        <v>515</v>
      </c>
      <c r="H563" s="20" t="s">
        <v>105</v>
      </c>
      <c r="I563" s="17">
        <v>45001.0</v>
      </c>
      <c r="J563" s="34">
        <v>8.1</v>
      </c>
      <c r="K563" s="14" t="str">
        <f>IF(I563=9001,VLOOKUP(J563,'ISO-reference'!$C$1:$D$67,2,FALSE),IF(I563=45001,VLOOKUP(J563,'ISO-reference'!$A$1:$B$40,2,FALSE),IF(I563=21001,VLOOKUP(J563,'ISO-reference'!$E$1:$F$75,2,FALSE),"No ISO Mapping")))</f>
        <v> Operational planning and control</v>
      </c>
      <c r="L563" s="15" t="s">
        <v>217</v>
      </c>
      <c r="M563" s="18"/>
      <c r="N563" s="19">
        <f t="shared" si="35"/>
        <v>43906</v>
      </c>
      <c r="O563" s="19">
        <v>43909.0</v>
      </c>
      <c r="P563" s="14" t="s">
        <v>722</v>
      </c>
      <c r="Q563" s="13" t="str">
        <f t="shared" si="2"/>
        <v>Closed</v>
      </c>
      <c r="R563" s="17">
        <f t="shared" si="3"/>
        <v>63</v>
      </c>
      <c r="S563" s="17">
        <f t="shared" si="4"/>
        <v>3</v>
      </c>
      <c r="T563" s="13"/>
      <c r="U563" s="13">
        <v>20043.0</v>
      </c>
    </row>
    <row r="564" ht="15.75" hidden="1" customHeight="1">
      <c r="A564" s="5">
        <v>563.0</v>
      </c>
      <c r="B564" s="29" t="s">
        <v>1079</v>
      </c>
      <c r="C564" s="35" t="s">
        <v>22</v>
      </c>
      <c r="D564" s="8">
        <v>43846.0</v>
      </c>
      <c r="E564" s="8" t="s">
        <v>23</v>
      </c>
      <c r="F564" s="8" t="s">
        <v>92</v>
      </c>
      <c r="G564" s="7" t="s">
        <v>515</v>
      </c>
      <c r="H564" s="20" t="s">
        <v>105</v>
      </c>
      <c r="I564" s="10">
        <v>45001.0</v>
      </c>
      <c r="J564" s="35">
        <v>8.1</v>
      </c>
      <c r="K564" s="6" t="str">
        <f>IF(I564=9001,VLOOKUP(J564,'ISO-reference'!$C$1:$D$67,2,FALSE),IF(I564=45001,VLOOKUP(J564,'ISO-reference'!$A$1:$B$40,2,FALSE),IF(I564=21001,VLOOKUP(J564,'ISO-reference'!$E$1:$F$75,2,FALSE),"No ISO Mapping")))</f>
        <v> Operational planning and control</v>
      </c>
      <c r="L564" s="7" t="s">
        <v>217</v>
      </c>
      <c r="M564" s="11"/>
      <c r="N564" s="12">
        <f t="shared" si="35"/>
        <v>43906</v>
      </c>
      <c r="O564" s="12">
        <v>43907.0</v>
      </c>
      <c r="P564" s="6" t="s">
        <v>1049</v>
      </c>
      <c r="Q564" s="5" t="str">
        <f t="shared" si="2"/>
        <v>Closed</v>
      </c>
      <c r="R564" s="10">
        <f t="shared" si="3"/>
        <v>61</v>
      </c>
      <c r="S564" s="10">
        <f t="shared" si="4"/>
        <v>1</v>
      </c>
      <c r="T564" s="5"/>
      <c r="U564" s="5">
        <v>20044.0</v>
      </c>
    </row>
    <row r="565" ht="15.75" hidden="1" customHeight="1">
      <c r="A565" s="13">
        <v>564.0</v>
      </c>
      <c r="B565" s="30" t="s">
        <v>1080</v>
      </c>
      <c r="C565" s="34" t="s">
        <v>22</v>
      </c>
      <c r="D565" s="16">
        <v>43847.0</v>
      </c>
      <c r="E565" s="16" t="s">
        <v>23</v>
      </c>
      <c r="F565" s="16" t="s">
        <v>92</v>
      </c>
      <c r="G565" s="15" t="s">
        <v>515</v>
      </c>
      <c r="H565" s="20" t="s">
        <v>105</v>
      </c>
      <c r="I565" s="17">
        <v>9001.0</v>
      </c>
      <c r="J565" s="34">
        <v>8.1</v>
      </c>
      <c r="K565" s="14" t="str">
        <f>IF(I565=9001,VLOOKUP(J565,'ISO-reference'!$C$1:$D$67,2,FALSE),IF(I565=45001,VLOOKUP(J565,'ISO-reference'!$A$1:$B$40,2,FALSE),IF(I565=21001,VLOOKUP(J565,'ISO-reference'!$E$1:$F$75,2,FALSE),"No ISO Mapping")))</f>
        <v> Operational planning and control</v>
      </c>
      <c r="L565" s="15" t="s">
        <v>217</v>
      </c>
      <c r="M565" s="18"/>
      <c r="N565" s="19">
        <v>43999.0</v>
      </c>
      <c r="O565" s="19">
        <v>43967.0</v>
      </c>
      <c r="P565" s="14" t="s">
        <v>1081</v>
      </c>
      <c r="Q565" s="13" t="str">
        <f t="shared" si="2"/>
        <v>Closed</v>
      </c>
      <c r="R565" s="17">
        <f t="shared" si="3"/>
        <v>120</v>
      </c>
      <c r="S565" s="17">
        <f t="shared" si="4"/>
        <v>-32</v>
      </c>
      <c r="T565" s="13"/>
      <c r="U565" s="13">
        <v>20045.0</v>
      </c>
    </row>
    <row r="566" ht="15.75" hidden="1" customHeight="1">
      <c r="A566" s="5">
        <v>565.0</v>
      </c>
      <c r="B566" s="29" t="s">
        <v>1082</v>
      </c>
      <c r="C566" s="35" t="s">
        <v>22</v>
      </c>
      <c r="D566" s="8">
        <v>43847.0</v>
      </c>
      <c r="E566" s="8" t="s">
        <v>23</v>
      </c>
      <c r="F566" s="8" t="s">
        <v>92</v>
      </c>
      <c r="G566" s="7" t="s">
        <v>515</v>
      </c>
      <c r="H566" s="20" t="s">
        <v>105</v>
      </c>
      <c r="I566" s="10">
        <v>45001.0</v>
      </c>
      <c r="J566" s="35">
        <v>8.1</v>
      </c>
      <c r="K566" s="6" t="str">
        <f>IF(I566=9001,VLOOKUP(J566,'ISO-reference'!$C$1:$D$67,2,FALSE),IF(I566=45001,VLOOKUP(J566,'ISO-reference'!$A$1:$B$40,2,FALSE),IF(I566=21001,VLOOKUP(J566,'ISO-reference'!$E$1:$F$75,2,FALSE),"No ISO Mapping")))</f>
        <v> Operational planning and control</v>
      </c>
      <c r="L566" s="7" t="s">
        <v>217</v>
      </c>
      <c r="M566" s="11"/>
      <c r="N566" s="12">
        <f t="shared" ref="N566:N567" si="36">D566+60</f>
        <v>43907</v>
      </c>
      <c r="O566" s="12">
        <v>43949.0</v>
      </c>
      <c r="P566" s="6" t="s">
        <v>1083</v>
      </c>
      <c r="Q566" s="5" t="str">
        <f t="shared" si="2"/>
        <v>Closed</v>
      </c>
      <c r="R566" s="10">
        <f t="shared" si="3"/>
        <v>102</v>
      </c>
      <c r="S566" s="10">
        <f t="shared" si="4"/>
        <v>42</v>
      </c>
      <c r="T566" s="5"/>
      <c r="U566" s="5" t="s">
        <v>1084</v>
      </c>
    </row>
    <row r="567" ht="15.75" hidden="1" customHeight="1">
      <c r="A567" s="13">
        <v>566.0</v>
      </c>
      <c r="B567" s="30" t="s">
        <v>1085</v>
      </c>
      <c r="C567" s="34" t="s">
        <v>22</v>
      </c>
      <c r="D567" s="16">
        <v>43847.0</v>
      </c>
      <c r="E567" s="16" t="s">
        <v>23</v>
      </c>
      <c r="F567" s="16" t="s">
        <v>92</v>
      </c>
      <c r="G567" s="15" t="s">
        <v>515</v>
      </c>
      <c r="H567" s="20" t="s">
        <v>105</v>
      </c>
      <c r="I567" s="17">
        <v>45001.0</v>
      </c>
      <c r="J567" s="34" t="s">
        <v>971</v>
      </c>
      <c r="K567" s="14" t="str">
        <f>IF(I567=9001,VLOOKUP(J567,'ISO-reference'!$C$1:$D$67,2,FALSE),IF(I567=45001,VLOOKUP(J567,'ISO-reference'!$A$1:$B$40,2,FALSE),IF(I567=21001,VLOOKUP(J567,'ISO-reference'!$E$1:$F$75,2,FALSE),"No ISO Mapping")))</f>
        <v> Evaluation of Complaince</v>
      </c>
      <c r="L567" s="15" t="s">
        <v>217</v>
      </c>
      <c r="M567" s="18"/>
      <c r="N567" s="19">
        <f t="shared" si="36"/>
        <v>43907</v>
      </c>
      <c r="O567" s="19">
        <v>43990.0</v>
      </c>
      <c r="P567" s="14" t="s">
        <v>1086</v>
      </c>
      <c r="Q567" s="13" t="str">
        <f t="shared" si="2"/>
        <v>Closed</v>
      </c>
      <c r="R567" s="17">
        <f t="shared" si="3"/>
        <v>143</v>
      </c>
      <c r="S567" s="17">
        <f t="shared" si="4"/>
        <v>83</v>
      </c>
      <c r="T567" s="13"/>
      <c r="U567" s="13">
        <v>26367.0</v>
      </c>
    </row>
    <row r="568" ht="15.75" hidden="1" customHeight="1">
      <c r="A568" s="5">
        <v>567.0</v>
      </c>
      <c r="B568" s="29" t="s">
        <v>1087</v>
      </c>
      <c r="C568" s="35" t="s">
        <v>22</v>
      </c>
      <c r="D568" s="8">
        <v>43847.0</v>
      </c>
      <c r="E568" s="8" t="s">
        <v>23</v>
      </c>
      <c r="F568" s="8" t="s">
        <v>92</v>
      </c>
      <c r="G568" s="7" t="s">
        <v>515</v>
      </c>
      <c r="H568" s="20" t="s">
        <v>105</v>
      </c>
      <c r="I568" s="10">
        <v>9001.0</v>
      </c>
      <c r="J568" s="35" t="s">
        <v>102</v>
      </c>
      <c r="K568" s="6" t="str">
        <f>IF(I568=9001,VLOOKUP(J568,'ISO-reference'!$C$1:$D$67,2,FALSE),IF(I568=45001,VLOOKUP(J568,'ISO-reference'!$A$1:$B$40,2,FALSE),IF(I568=21001,VLOOKUP(J568,'ISO-reference'!$E$1:$F$75,2,FALSE),"No ISO Mapping")))</f>
        <v> Infrastructure</v>
      </c>
      <c r="L568" s="7" t="s">
        <v>217</v>
      </c>
      <c r="M568" s="11"/>
      <c r="N568" s="12">
        <v>43999.0</v>
      </c>
      <c r="O568" s="12">
        <v>43979.0</v>
      </c>
      <c r="P568" s="6" t="s">
        <v>1088</v>
      </c>
      <c r="Q568" s="5" t="str">
        <f t="shared" si="2"/>
        <v>Closed</v>
      </c>
      <c r="R568" s="10">
        <f t="shared" si="3"/>
        <v>132</v>
      </c>
      <c r="S568" s="10">
        <f t="shared" si="4"/>
        <v>-20</v>
      </c>
      <c r="T568" s="5"/>
      <c r="U568" s="5">
        <v>20047.0</v>
      </c>
    </row>
    <row r="569" ht="15.75" customHeight="1">
      <c r="A569" s="13">
        <v>568.0</v>
      </c>
      <c r="B569" s="30" t="s">
        <v>1089</v>
      </c>
      <c r="C569" s="34" t="s">
        <v>22</v>
      </c>
      <c r="D569" s="16">
        <v>43880.0</v>
      </c>
      <c r="E569" s="16" t="s">
        <v>23</v>
      </c>
      <c r="F569" s="16" t="s">
        <v>92</v>
      </c>
      <c r="G569" s="15" t="s">
        <v>1090</v>
      </c>
      <c r="H569" s="9" t="s">
        <v>26</v>
      </c>
      <c r="I569" s="17">
        <v>9001.0</v>
      </c>
      <c r="J569" s="34" t="s">
        <v>102</v>
      </c>
      <c r="K569" s="14" t="str">
        <f>IF(I569=9001,VLOOKUP(J569,'ISO-reference'!$C$1:$D$67,2,FALSE),IF(I569=45001,VLOOKUP(J569,'ISO-reference'!$A$1:$B$40,2,FALSE),IF(I569=21001,VLOOKUP(J569,'ISO-reference'!$E$1:$F$75,2,FALSE),"No ISO Mapping")))</f>
        <v> Infrastructure</v>
      </c>
      <c r="L569" s="15" t="s">
        <v>217</v>
      </c>
      <c r="M569" s="18"/>
      <c r="N569" s="19">
        <v>44074.0</v>
      </c>
      <c r="O569" s="19">
        <v>44033.0</v>
      </c>
      <c r="P569" s="14" t="s">
        <v>1091</v>
      </c>
      <c r="Q569" s="13" t="str">
        <f t="shared" si="2"/>
        <v>Closed</v>
      </c>
      <c r="R569" s="17">
        <f t="shared" si="3"/>
        <v>153</v>
      </c>
      <c r="S569" s="17">
        <f t="shared" si="4"/>
        <v>-41</v>
      </c>
      <c r="T569" s="13"/>
      <c r="U569" s="13">
        <v>20051.0</v>
      </c>
    </row>
    <row r="570" ht="15.75" hidden="1" customHeight="1">
      <c r="A570" s="5">
        <v>569.0</v>
      </c>
      <c r="B570" s="29" t="s">
        <v>1092</v>
      </c>
      <c r="C570" s="35" t="s">
        <v>22</v>
      </c>
      <c r="D570" s="8">
        <v>43880.0</v>
      </c>
      <c r="E570" s="8" t="s">
        <v>23</v>
      </c>
      <c r="F570" s="8" t="s">
        <v>92</v>
      </c>
      <c r="G570" s="7" t="s">
        <v>1090</v>
      </c>
      <c r="H570" s="20" t="s">
        <v>105</v>
      </c>
      <c r="I570" s="10">
        <v>9001.0</v>
      </c>
      <c r="J570" s="35" t="s">
        <v>102</v>
      </c>
      <c r="K570" s="6" t="str">
        <f>IF(I570=9001,VLOOKUP(J570,'ISO-reference'!$C$1:$D$67,2,FALSE),IF(I570=45001,VLOOKUP(J570,'ISO-reference'!$A$1:$B$40,2,FALSE),IF(I570=21001,VLOOKUP(J570,'ISO-reference'!$E$1:$F$75,2,FALSE),"No ISO Mapping")))</f>
        <v> Infrastructure</v>
      </c>
      <c r="L570" s="7" t="s">
        <v>217</v>
      </c>
      <c r="M570" s="11"/>
      <c r="N570" s="12">
        <v>44110.0</v>
      </c>
      <c r="O570" s="12">
        <v>44034.0</v>
      </c>
      <c r="P570" s="6" t="s">
        <v>1093</v>
      </c>
      <c r="Q570" s="5" t="str">
        <f t="shared" si="2"/>
        <v>Closed</v>
      </c>
      <c r="R570" s="10">
        <f t="shared" si="3"/>
        <v>154</v>
      </c>
      <c r="S570" s="10">
        <f t="shared" si="4"/>
        <v>-76</v>
      </c>
      <c r="T570" s="5"/>
      <c r="U570" s="5">
        <v>20068.0</v>
      </c>
    </row>
    <row r="571" ht="15.75" hidden="1" customHeight="1">
      <c r="A571" s="13">
        <v>570.0</v>
      </c>
      <c r="B571" s="30" t="s">
        <v>1094</v>
      </c>
      <c r="C571" s="34" t="s">
        <v>22</v>
      </c>
      <c r="D571" s="16">
        <v>43880.0</v>
      </c>
      <c r="E571" s="16" t="s">
        <v>23</v>
      </c>
      <c r="F571" s="16" t="s">
        <v>92</v>
      </c>
      <c r="G571" s="15" t="s">
        <v>1090</v>
      </c>
      <c r="H571" s="20" t="s">
        <v>105</v>
      </c>
      <c r="I571" s="17">
        <v>9001.0</v>
      </c>
      <c r="J571" s="34">
        <v>6.1</v>
      </c>
      <c r="K571" s="14" t="str">
        <f>IF(I571=9001,VLOOKUP(J571,'ISO-reference'!$C$1:$D$67,2,FALSE),IF(I571=45001,VLOOKUP(J571,'ISO-reference'!$A$1:$B$40,2,FALSE),IF(I571=21001,VLOOKUP(J571,'ISO-reference'!$E$1:$F$75,2,FALSE),"No ISO Mapping")))</f>
        <v> Address risk &amp; opportunity</v>
      </c>
      <c r="L571" s="15" t="s">
        <v>217</v>
      </c>
      <c r="M571" s="18"/>
      <c r="N571" s="19">
        <v>44110.0</v>
      </c>
      <c r="O571" s="19">
        <v>44034.0</v>
      </c>
      <c r="P571" s="14" t="s">
        <v>1095</v>
      </c>
      <c r="Q571" s="13" t="str">
        <f t="shared" si="2"/>
        <v>Closed</v>
      </c>
      <c r="R571" s="17">
        <f t="shared" si="3"/>
        <v>154</v>
      </c>
      <c r="S571" s="17">
        <f t="shared" si="4"/>
        <v>-76</v>
      </c>
      <c r="T571" s="13"/>
      <c r="U571" s="13">
        <v>20069.0</v>
      </c>
    </row>
    <row r="572" ht="15.75" customHeight="1">
      <c r="A572" s="5">
        <v>571.0</v>
      </c>
      <c r="B572" s="29" t="s">
        <v>1096</v>
      </c>
      <c r="C572" s="35" t="s">
        <v>22</v>
      </c>
      <c r="D572" s="8">
        <v>43880.0</v>
      </c>
      <c r="E572" s="8" t="s">
        <v>23</v>
      </c>
      <c r="F572" s="8" t="s">
        <v>92</v>
      </c>
      <c r="G572" s="7" t="s">
        <v>1090</v>
      </c>
      <c r="H572" s="9" t="s">
        <v>26</v>
      </c>
      <c r="I572" s="10">
        <v>45001.0</v>
      </c>
      <c r="J572" s="35">
        <v>8.1</v>
      </c>
      <c r="K572" s="6" t="str">
        <f>IF(I572=9001,VLOOKUP(J572,'ISO-reference'!$C$1:$D$67,2,FALSE),IF(I572=45001,VLOOKUP(J572,'ISO-reference'!$A$1:$B$40,2,FALSE),IF(I572=21001,VLOOKUP(J572,'ISO-reference'!$E$1:$F$75,2,FALSE),"No ISO Mapping")))</f>
        <v> Operational planning and control</v>
      </c>
      <c r="L572" s="7" t="s">
        <v>217</v>
      </c>
      <c r="M572" s="11"/>
      <c r="N572" s="12">
        <f>D572+60</f>
        <v>43940</v>
      </c>
      <c r="O572" s="12">
        <v>43949.0</v>
      </c>
      <c r="P572" s="6" t="s">
        <v>1097</v>
      </c>
      <c r="Q572" s="5" t="str">
        <f t="shared" si="2"/>
        <v>Closed</v>
      </c>
      <c r="R572" s="10">
        <f t="shared" si="3"/>
        <v>69</v>
      </c>
      <c r="S572" s="10">
        <f t="shared" si="4"/>
        <v>9</v>
      </c>
      <c r="T572" s="5"/>
      <c r="U572" s="5">
        <v>20070.0</v>
      </c>
    </row>
    <row r="573" ht="15.75" hidden="1" customHeight="1">
      <c r="A573" s="13">
        <v>572.0</v>
      </c>
      <c r="B573" s="30" t="s">
        <v>1098</v>
      </c>
      <c r="C573" s="34" t="s">
        <v>22</v>
      </c>
      <c r="D573" s="16">
        <v>43880.0</v>
      </c>
      <c r="E573" s="16" t="s">
        <v>23</v>
      </c>
      <c r="F573" s="16" t="s">
        <v>92</v>
      </c>
      <c r="G573" s="15" t="s">
        <v>1090</v>
      </c>
      <c r="H573" s="20" t="s">
        <v>33</v>
      </c>
      <c r="I573" s="17">
        <v>9001.0</v>
      </c>
      <c r="J573" s="34">
        <v>8.1</v>
      </c>
      <c r="K573" s="14" t="str">
        <f>IF(I573=9001,VLOOKUP(J573,'ISO-reference'!$C$1:$D$67,2,FALSE),IF(I573=45001,VLOOKUP(J573,'ISO-reference'!$A$1:$B$40,2,FALSE),IF(I573=21001,VLOOKUP(J573,'ISO-reference'!$E$1:$F$75,2,FALSE),"No ISO Mapping")))</f>
        <v> Operational planning and control</v>
      </c>
      <c r="L573" s="15" t="s">
        <v>217</v>
      </c>
      <c r="M573" s="18"/>
      <c r="N573" s="19">
        <v>44110.0</v>
      </c>
      <c r="O573" s="19">
        <v>43967.0</v>
      </c>
      <c r="P573" s="14" t="s">
        <v>754</v>
      </c>
      <c r="Q573" s="13" t="str">
        <f t="shared" si="2"/>
        <v>Closed</v>
      </c>
      <c r="R573" s="17">
        <f t="shared" si="3"/>
        <v>87</v>
      </c>
      <c r="S573" s="17">
        <f t="shared" si="4"/>
        <v>-143</v>
      </c>
      <c r="T573" s="13"/>
      <c r="U573" s="13">
        <v>20102.0</v>
      </c>
    </row>
    <row r="574" ht="15.75" hidden="1" customHeight="1">
      <c r="A574" s="5">
        <v>573.0</v>
      </c>
      <c r="B574" s="29" t="s">
        <v>1099</v>
      </c>
      <c r="C574" s="35" t="s">
        <v>22</v>
      </c>
      <c r="D574" s="8">
        <v>43880.0</v>
      </c>
      <c r="E574" s="8" t="s">
        <v>23</v>
      </c>
      <c r="F574" s="8" t="s">
        <v>92</v>
      </c>
      <c r="G574" s="7" t="s">
        <v>1090</v>
      </c>
      <c r="H574" s="20" t="s">
        <v>105</v>
      </c>
      <c r="I574" s="10">
        <v>9001.0</v>
      </c>
      <c r="J574" s="35">
        <v>6.1</v>
      </c>
      <c r="K574" s="6" t="str">
        <f>IF(I574=9001,VLOOKUP(J574,'ISO-reference'!$C$1:$D$67,2,FALSE),IF(I574=45001,VLOOKUP(J574,'ISO-reference'!$A$1:$B$40,2,FALSE),IF(I574=21001,VLOOKUP(J574,'ISO-reference'!$E$1:$F$75,2,FALSE),"No ISO Mapping")))</f>
        <v> Address risk &amp; opportunity</v>
      </c>
      <c r="L574" s="7" t="s">
        <v>217</v>
      </c>
      <c r="M574" s="11"/>
      <c r="N574" s="12">
        <v>44110.0</v>
      </c>
      <c r="O574" s="12">
        <v>43967.0</v>
      </c>
      <c r="P574" s="6" t="s">
        <v>1100</v>
      </c>
      <c r="Q574" s="5" t="str">
        <f t="shared" si="2"/>
        <v>Closed</v>
      </c>
      <c r="R574" s="10">
        <f t="shared" si="3"/>
        <v>87</v>
      </c>
      <c r="S574" s="10">
        <f t="shared" si="4"/>
        <v>-143</v>
      </c>
      <c r="T574" s="5"/>
      <c r="U574" s="5">
        <v>20104.0</v>
      </c>
    </row>
    <row r="575" ht="15.75" hidden="1" customHeight="1">
      <c r="A575" s="13">
        <v>574.0</v>
      </c>
      <c r="B575" s="30" t="s">
        <v>1101</v>
      </c>
      <c r="C575" s="34" t="s">
        <v>22</v>
      </c>
      <c r="D575" s="16">
        <v>43880.0</v>
      </c>
      <c r="E575" s="16" t="s">
        <v>23</v>
      </c>
      <c r="F575" s="16" t="s">
        <v>92</v>
      </c>
      <c r="G575" s="15" t="s">
        <v>1090</v>
      </c>
      <c r="H575" s="20" t="s">
        <v>105</v>
      </c>
      <c r="I575" s="17">
        <v>9001.0</v>
      </c>
      <c r="J575" s="34" t="s">
        <v>108</v>
      </c>
      <c r="K575" s="14" t="str">
        <f>IF(I575=9001,VLOOKUP(J575,'ISO-reference'!$C$1:$D$67,2,FALSE),IF(I575=45001,VLOOKUP(J575,'ISO-reference'!$A$1:$B$40,2,FALSE),IF(I575=21001,VLOOKUP(J575,'ISO-reference'!$E$1:$F$75,2,FALSE),"No ISO Mapping")))</f>
        <v> Communicating quality policy</v>
      </c>
      <c r="L575" s="15" t="s">
        <v>217</v>
      </c>
      <c r="M575" s="18"/>
      <c r="N575" s="19">
        <v>44110.0</v>
      </c>
      <c r="O575" s="19">
        <v>43967.0</v>
      </c>
      <c r="P575" s="14" t="s">
        <v>1102</v>
      </c>
      <c r="Q575" s="13" t="str">
        <f t="shared" si="2"/>
        <v>Closed</v>
      </c>
      <c r="R575" s="17">
        <f t="shared" si="3"/>
        <v>87</v>
      </c>
      <c r="S575" s="17">
        <f t="shared" si="4"/>
        <v>-143</v>
      </c>
      <c r="T575" s="13"/>
      <c r="U575" s="13">
        <v>20106.0</v>
      </c>
    </row>
    <row r="576" ht="15.75" hidden="1" customHeight="1">
      <c r="A576" s="5">
        <v>575.0</v>
      </c>
      <c r="B576" s="29" t="s">
        <v>1103</v>
      </c>
      <c r="C576" s="35" t="s">
        <v>22</v>
      </c>
      <c r="D576" s="8">
        <v>43880.0</v>
      </c>
      <c r="E576" s="8" t="s">
        <v>23</v>
      </c>
      <c r="F576" s="8" t="s">
        <v>92</v>
      </c>
      <c r="G576" s="7" t="s">
        <v>1090</v>
      </c>
      <c r="H576" s="20" t="s">
        <v>105</v>
      </c>
      <c r="I576" s="10">
        <v>9001.0</v>
      </c>
      <c r="J576" s="35">
        <v>6.1</v>
      </c>
      <c r="K576" s="6" t="str">
        <f>IF(I576=9001,VLOOKUP(J576,'ISO-reference'!$C$1:$D$67,2,FALSE),IF(I576=45001,VLOOKUP(J576,'ISO-reference'!$A$1:$B$40,2,FALSE),IF(I576=21001,VLOOKUP(J576,'ISO-reference'!$E$1:$F$75,2,FALSE),"No ISO Mapping")))</f>
        <v> Address risk &amp; opportunity</v>
      </c>
      <c r="L576" s="7" t="s">
        <v>217</v>
      </c>
      <c r="M576" s="11"/>
      <c r="N576" s="12">
        <v>44110.0</v>
      </c>
      <c r="O576" s="12">
        <v>43967.0</v>
      </c>
      <c r="P576" s="6" t="s">
        <v>1104</v>
      </c>
      <c r="Q576" s="5" t="str">
        <f t="shared" si="2"/>
        <v>Closed</v>
      </c>
      <c r="R576" s="10">
        <f t="shared" si="3"/>
        <v>87</v>
      </c>
      <c r="S576" s="10">
        <f t="shared" si="4"/>
        <v>-143</v>
      </c>
      <c r="T576" s="5"/>
      <c r="U576" s="5">
        <v>20107.0</v>
      </c>
    </row>
    <row r="577" ht="15.75" customHeight="1">
      <c r="A577" s="13">
        <v>576.0</v>
      </c>
      <c r="B577" s="30" t="s">
        <v>1105</v>
      </c>
      <c r="C577" s="34" t="s">
        <v>22</v>
      </c>
      <c r="D577" s="16">
        <v>43880.0</v>
      </c>
      <c r="E577" s="16" t="s">
        <v>23</v>
      </c>
      <c r="F577" s="16" t="s">
        <v>92</v>
      </c>
      <c r="G577" s="15" t="s">
        <v>1090</v>
      </c>
      <c r="H577" s="9" t="s">
        <v>26</v>
      </c>
      <c r="I577" s="17">
        <v>9001.0</v>
      </c>
      <c r="J577" s="34">
        <v>8.1</v>
      </c>
      <c r="K577" s="14" t="str">
        <f>IF(I577=9001,VLOOKUP(J577,'ISO-reference'!$C$1:$D$67,2,FALSE),IF(I577=45001,VLOOKUP(J577,'ISO-reference'!$A$1:$B$40,2,FALSE),IF(I577=21001,VLOOKUP(J577,'ISO-reference'!$E$1:$F$75,2,FALSE),"No ISO Mapping")))</f>
        <v> Operational planning and control</v>
      </c>
      <c r="L577" s="15" t="s">
        <v>217</v>
      </c>
      <c r="M577" s="18"/>
      <c r="N577" s="19">
        <v>44110.0</v>
      </c>
      <c r="O577" s="19">
        <v>43967.0</v>
      </c>
      <c r="P577" s="14" t="s">
        <v>1106</v>
      </c>
      <c r="Q577" s="13" t="str">
        <f t="shared" si="2"/>
        <v>Closed</v>
      </c>
      <c r="R577" s="17">
        <f t="shared" si="3"/>
        <v>87</v>
      </c>
      <c r="S577" s="17">
        <f t="shared" si="4"/>
        <v>-143</v>
      </c>
      <c r="T577" s="13"/>
      <c r="U577" s="13">
        <v>20109.0</v>
      </c>
    </row>
    <row r="578" ht="15.75" hidden="1" customHeight="1">
      <c r="A578" s="5">
        <v>577.0</v>
      </c>
      <c r="B578" s="29" t="s">
        <v>1107</v>
      </c>
      <c r="C578" s="35" t="s">
        <v>22</v>
      </c>
      <c r="D578" s="8">
        <v>43880.0</v>
      </c>
      <c r="E578" s="8" t="s">
        <v>23</v>
      </c>
      <c r="F578" s="8" t="s">
        <v>92</v>
      </c>
      <c r="G578" s="7" t="s">
        <v>1090</v>
      </c>
      <c r="H578" s="20" t="s">
        <v>33</v>
      </c>
      <c r="I578" s="10">
        <v>45001.0</v>
      </c>
      <c r="J578" s="35">
        <v>8.1</v>
      </c>
      <c r="K578" s="6" t="str">
        <f>IF(I578=9001,VLOOKUP(J578,'ISO-reference'!$C$1:$D$67,2,FALSE),IF(I578=45001,VLOOKUP(J578,'ISO-reference'!$A$1:$B$40,2,FALSE),IF(I578=21001,VLOOKUP(J578,'ISO-reference'!$E$1:$F$75,2,FALSE),"No ISO Mapping")))</f>
        <v> Operational planning and control</v>
      </c>
      <c r="L578" s="7" t="s">
        <v>217</v>
      </c>
      <c r="M578" s="11"/>
      <c r="N578" s="12">
        <f>D578+60</f>
        <v>43940</v>
      </c>
      <c r="O578" s="12">
        <v>43959.0</v>
      </c>
      <c r="P578" s="6" t="s">
        <v>718</v>
      </c>
      <c r="Q578" s="5" t="str">
        <f t="shared" si="2"/>
        <v>Closed</v>
      </c>
      <c r="R578" s="10">
        <f t="shared" si="3"/>
        <v>79</v>
      </c>
      <c r="S578" s="10">
        <f t="shared" si="4"/>
        <v>19</v>
      </c>
      <c r="T578" s="5"/>
      <c r="U578" s="5">
        <v>20110.0</v>
      </c>
    </row>
    <row r="579" ht="15.75" customHeight="1">
      <c r="A579" s="13">
        <v>578.0</v>
      </c>
      <c r="B579" s="30" t="s">
        <v>1108</v>
      </c>
      <c r="C579" s="34" t="s">
        <v>22</v>
      </c>
      <c r="D579" s="16">
        <v>43880.0</v>
      </c>
      <c r="E579" s="16" t="s">
        <v>23</v>
      </c>
      <c r="F579" s="16" t="s">
        <v>92</v>
      </c>
      <c r="G579" s="15" t="s">
        <v>1090</v>
      </c>
      <c r="H579" s="9" t="s">
        <v>26</v>
      </c>
      <c r="I579" s="17">
        <v>45001.0</v>
      </c>
      <c r="J579" s="34">
        <v>6.1</v>
      </c>
      <c r="K579" s="14" t="str">
        <f>IF(I579=9001,VLOOKUP(J579,'ISO-reference'!$C$1:$D$67,2,FALSE),IF(I579=45001,VLOOKUP(J579,'ISO-reference'!$A$1:$B$40,2,FALSE),IF(I579=21001,VLOOKUP(J579,'ISO-reference'!$E$1:$F$75,2,FALSE),"No ISO Mapping")))</f>
        <v> Actions to address risk &amp; opportunities</v>
      </c>
      <c r="L579" s="15" t="s">
        <v>217</v>
      </c>
      <c r="M579" s="18"/>
      <c r="N579" s="19">
        <v>44110.0</v>
      </c>
      <c r="O579" s="19">
        <v>43979.0</v>
      </c>
      <c r="P579" s="14" t="s">
        <v>1109</v>
      </c>
      <c r="Q579" s="13" t="str">
        <f t="shared" si="2"/>
        <v>Closed</v>
      </c>
      <c r="R579" s="17">
        <f t="shared" si="3"/>
        <v>99</v>
      </c>
      <c r="S579" s="17">
        <f t="shared" si="4"/>
        <v>-131</v>
      </c>
      <c r="T579" s="13"/>
      <c r="U579" s="13">
        <v>20111.0</v>
      </c>
    </row>
    <row r="580" ht="15.75" hidden="1" customHeight="1">
      <c r="A580" s="5">
        <v>579.0</v>
      </c>
      <c r="B580" s="29" t="s">
        <v>1110</v>
      </c>
      <c r="C580" s="35" t="s">
        <v>22</v>
      </c>
      <c r="D580" s="8">
        <v>43881.0</v>
      </c>
      <c r="E580" s="8" t="s">
        <v>23</v>
      </c>
      <c r="F580" s="8" t="s">
        <v>92</v>
      </c>
      <c r="G580" s="7" t="s">
        <v>1090</v>
      </c>
      <c r="H580" s="20" t="s">
        <v>33</v>
      </c>
      <c r="I580" s="10">
        <v>45001.0</v>
      </c>
      <c r="J580" s="35">
        <v>8.1</v>
      </c>
      <c r="K580" s="6" t="str">
        <f>IF(I580=9001,VLOOKUP(J580,'ISO-reference'!$C$1:$D$67,2,FALSE),IF(I580=45001,VLOOKUP(J580,'ISO-reference'!$A$1:$B$40,2,FALSE),IF(I580=21001,VLOOKUP(J580,'ISO-reference'!$E$1:$F$75,2,FALSE),"No ISO Mapping")))</f>
        <v> Operational planning and control</v>
      </c>
      <c r="L580" s="7" t="s">
        <v>217</v>
      </c>
      <c r="M580" s="11"/>
      <c r="N580" s="12">
        <f t="shared" ref="N580:N593" si="37">D580+60</f>
        <v>43941</v>
      </c>
      <c r="O580" s="12">
        <v>43959.0</v>
      </c>
      <c r="P580" s="6" t="s">
        <v>1111</v>
      </c>
      <c r="Q580" s="5" t="str">
        <f t="shared" si="2"/>
        <v>Closed</v>
      </c>
      <c r="R580" s="10">
        <f t="shared" si="3"/>
        <v>78</v>
      </c>
      <c r="S580" s="10">
        <f t="shared" si="4"/>
        <v>18</v>
      </c>
      <c r="T580" s="5"/>
      <c r="U580" s="5">
        <v>20114.0</v>
      </c>
    </row>
    <row r="581" ht="15.75" hidden="1" customHeight="1">
      <c r="A581" s="13">
        <v>580.0</v>
      </c>
      <c r="B581" s="30" t="s">
        <v>1112</v>
      </c>
      <c r="C581" s="34" t="s">
        <v>22</v>
      </c>
      <c r="D581" s="16">
        <v>43881.0</v>
      </c>
      <c r="E581" s="16" t="s">
        <v>23</v>
      </c>
      <c r="F581" s="16" t="s">
        <v>92</v>
      </c>
      <c r="G581" s="15" t="s">
        <v>1090</v>
      </c>
      <c r="H581" s="20" t="s">
        <v>105</v>
      </c>
      <c r="I581" s="17">
        <v>45001.0</v>
      </c>
      <c r="J581" s="34">
        <v>7.2</v>
      </c>
      <c r="K581" s="14" t="str">
        <f>IF(I581=9001,VLOOKUP(J581,'ISO-reference'!$C$1:$D$67,2,FALSE),IF(I581=45001,VLOOKUP(J581,'ISO-reference'!$A$1:$B$40,2,FALSE),IF(I581=21001,VLOOKUP(J581,'ISO-reference'!$E$1:$F$75,2,FALSE),"No ISO Mapping")))</f>
        <v> Competence</v>
      </c>
      <c r="L581" s="15" t="s">
        <v>27</v>
      </c>
      <c r="M581" s="18"/>
      <c r="N581" s="19">
        <f t="shared" si="37"/>
        <v>43941</v>
      </c>
      <c r="O581" s="19">
        <v>43959.0</v>
      </c>
      <c r="P581" s="14" t="s">
        <v>1113</v>
      </c>
      <c r="Q581" s="13" t="str">
        <f t="shared" si="2"/>
        <v>Closed</v>
      </c>
      <c r="R581" s="17">
        <f t="shared" si="3"/>
        <v>78</v>
      </c>
      <c r="S581" s="17">
        <f t="shared" si="4"/>
        <v>18</v>
      </c>
      <c r="T581" s="13"/>
      <c r="U581" s="13">
        <v>20116.0</v>
      </c>
    </row>
    <row r="582" ht="15.75" hidden="1" customHeight="1">
      <c r="A582" s="5">
        <v>581.0</v>
      </c>
      <c r="B582" s="29" t="s">
        <v>1114</v>
      </c>
      <c r="C582" s="35" t="s">
        <v>22</v>
      </c>
      <c r="D582" s="8">
        <v>43881.0</v>
      </c>
      <c r="E582" s="8" t="s">
        <v>23</v>
      </c>
      <c r="F582" s="8" t="s">
        <v>92</v>
      </c>
      <c r="G582" s="7" t="s">
        <v>1090</v>
      </c>
      <c r="H582" s="20" t="s">
        <v>105</v>
      </c>
      <c r="I582" s="10">
        <v>45001.0</v>
      </c>
      <c r="J582" s="35" t="s">
        <v>971</v>
      </c>
      <c r="K582" s="6" t="str">
        <f>IF(I582=9001,VLOOKUP(J582,'ISO-reference'!$C$1:$D$67,2,FALSE),IF(I582=45001,VLOOKUP(J582,'ISO-reference'!$A$1:$B$40,2,FALSE),IF(I582=21001,VLOOKUP(J582,'ISO-reference'!$E$1:$F$75,2,FALSE),"No ISO Mapping")))</f>
        <v> Evaluation of Complaince</v>
      </c>
      <c r="L582" s="35" t="s">
        <v>35</v>
      </c>
      <c r="M582" s="11"/>
      <c r="N582" s="12">
        <f t="shared" si="37"/>
        <v>43941</v>
      </c>
      <c r="O582" s="12">
        <v>43959.0</v>
      </c>
      <c r="P582" s="6" t="s">
        <v>1115</v>
      </c>
      <c r="Q582" s="5" t="str">
        <f t="shared" si="2"/>
        <v>Closed</v>
      </c>
      <c r="R582" s="10">
        <f t="shared" si="3"/>
        <v>78</v>
      </c>
      <c r="S582" s="10">
        <f t="shared" si="4"/>
        <v>18</v>
      </c>
      <c r="T582" s="5"/>
      <c r="U582" s="5">
        <v>20117.0</v>
      </c>
    </row>
    <row r="583" ht="15.75" hidden="1" customHeight="1">
      <c r="A583" s="13">
        <v>582.0</v>
      </c>
      <c r="B583" s="30" t="s">
        <v>1116</v>
      </c>
      <c r="C583" s="34" t="s">
        <v>22</v>
      </c>
      <c r="D583" s="16">
        <v>43881.0</v>
      </c>
      <c r="E583" s="16" t="s">
        <v>23</v>
      </c>
      <c r="F583" s="16" t="s">
        <v>92</v>
      </c>
      <c r="G583" s="15" t="s">
        <v>1090</v>
      </c>
      <c r="H583" s="20" t="s">
        <v>105</v>
      </c>
      <c r="I583" s="17">
        <v>45001.0</v>
      </c>
      <c r="J583" s="34" t="s">
        <v>971</v>
      </c>
      <c r="K583" s="14" t="str">
        <f>IF(I583=9001,VLOOKUP(J583,'ISO-reference'!$C$1:$D$67,2,FALSE),IF(I583=45001,VLOOKUP(J583,'ISO-reference'!$A$1:$B$40,2,FALSE),IF(I583=21001,VLOOKUP(J583,'ISO-reference'!$E$1:$F$75,2,FALSE),"No ISO Mapping")))</f>
        <v> Evaluation of Complaince</v>
      </c>
      <c r="L583" s="34" t="s">
        <v>35</v>
      </c>
      <c r="M583" s="18"/>
      <c r="N583" s="19">
        <f t="shared" si="37"/>
        <v>43941</v>
      </c>
      <c r="O583" s="19">
        <v>43959.0</v>
      </c>
      <c r="P583" s="14" t="s">
        <v>1117</v>
      </c>
      <c r="Q583" s="13" t="str">
        <f t="shared" si="2"/>
        <v>Closed</v>
      </c>
      <c r="R583" s="17">
        <f t="shared" si="3"/>
        <v>78</v>
      </c>
      <c r="S583" s="17">
        <f t="shared" si="4"/>
        <v>18</v>
      </c>
      <c r="T583" s="13"/>
      <c r="U583" s="13">
        <v>20118.0</v>
      </c>
    </row>
    <row r="584" ht="15.75" customHeight="1">
      <c r="A584" s="5">
        <v>583.0</v>
      </c>
      <c r="B584" s="29" t="s">
        <v>1118</v>
      </c>
      <c r="C584" s="35" t="s">
        <v>22</v>
      </c>
      <c r="D584" s="8">
        <v>43881.0</v>
      </c>
      <c r="E584" s="8" t="s">
        <v>23</v>
      </c>
      <c r="F584" s="8" t="s">
        <v>92</v>
      </c>
      <c r="G584" s="7" t="s">
        <v>1090</v>
      </c>
      <c r="H584" s="9" t="s">
        <v>26</v>
      </c>
      <c r="I584" s="10">
        <v>45001.0</v>
      </c>
      <c r="J584" s="35">
        <v>9.1</v>
      </c>
      <c r="K584" s="6" t="str">
        <f>IF(I584=9001,VLOOKUP(J584,'ISO-reference'!$C$1:$D$67,2,FALSE),IF(I584=45001,VLOOKUP(J584,'ISO-reference'!$A$1:$B$40,2,FALSE),IF(I584=21001,VLOOKUP(J584,'ISO-reference'!$E$1:$F$75,2,FALSE),"No ISO Mapping")))</f>
        <v> Monitoring, measurement, analysis &amp; performance evaluation</v>
      </c>
      <c r="L584" s="35" t="s">
        <v>35</v>
      </c>
      <c r="M584" s="11"/>
      <c r="N584" s="12">
        <f t="shared" si="37"/>
        <v>43941</v>
      </c>
      <c r="O584" s="12">
        <v>43959.0</v>
      </c>
      <c r="P584" s="6" t="s">
        <v>1119</v>
      </c>
      <c r="Q584" s="5" t="str">
        <f t="shared" si="2"/>
        <v>Closed</v>
      </c>
      <c r="R584" s="10">
        <f t="shared" si="3"/>
        <v>78</v>
      </c>
      <c r="S584" s="10">
        <f t="shared" si="4"/>
        <v>18</v>
      </c>
      <c r="T584" s="5"/>
      <c r="U584" s="5">
        <v>20119.0</v>
      </c>
    </row>
    <row r="585" ht="15.75" hidden="1" customHeight="1">
      <c r="A585" s="13">
        <v>584.0</v>
      </c>
      <c r="B585" s="30" t="s">
        <v>1120</v>
      </c>
      <c r="C585" s="34" t="s">
        <v>22</v>
      </c>
      <c r="D585" s="16">
        <v>43881.0</v>
      </c>
      <c r="E585" s="16" t="s">
        <v>23</v>
      </c>
      <c r="F585" s="16" t="s">
        <v>92</v>
      </c>
      <c r="G585" s="15" t="s">
        <v>1090</v>
      </c>
      <c r="H585" s="20" t="s">
        <v>105</v>
      </c>
      <c r="I585" s="17">
        <v>45001.0</v>
      </c>
      <c r="J585" s="34" t="s">
        <v>88</v>
      </c>
      <c r="K585" s="14" t="str">
        <f>IF(I585=9001,VLOOKUP(J585,'ISO-reference'!$C$1:$D$67,2,FALSE),IF(I585=45001,VLOOKUP(J585,'ISO-reference'!$A$1:$B$40,2,FALSE),IF(I585=21001,VLOOKUP(J585,'ISO-reference'!$E$1:$F$75,2,FALSE),"No ISO Mapping")))</f>
        <v> Control of documented information</v>
      </c>
      <c r="L585" s="34" t="s">
        <v>35</v>
      </c>
      <c r="M585" s="18"/>
      <c r="N585" s="19">
        <f t="shared" si="37"/>
        <v>43941</v>
      </c>
      <c r="O585" s="19">
        <v>43959.0</v>
      </c>
      <c r="P585" s="14" t="s">
        <v>1121</v>
      </c>
      <c r="Q585" s="13" t="str">
        <f t="shared" si="2"/>
        <v>Closed</v>
      </c>
      <c r="R585" s="17">
        <f t="shared" si="3"/>
        <v>78</v>
      </c>
      <c r="S585" s="17">
        <f t="shared" si="4"/>
        <v>18</v>
      </c>
      <c r="T585" s="13"/>
      <c r="U585" s="13">
        <v>20120.0</v>
      </c>
    </row>
    <row r="586" ht="15.75" hidden="1" customHeight="1">
      <c r="A586" s="5">
        <v>585.0</v>
      </c>
      <c r="B586" s="29" t="s">
        <v>1122</v>
      </c>
      <c r="C586" s="35" t="s">
        <v>22</v>
      </c>
      <c r="D586" s="8">
        <v>43881.0</v>
      </c>
      <c r="E586" s="8" t="s">
        <v>23</v>
      </c>
      <c r="F586" s="8" t="s">
        <v>92</v>
      </c>
      <c r="G586" s="7" t="s">
        <v>1090</v>
      </c>
      <c r="H586" s="20" t="s">
        <v>105</v>
      </c>
      <c r="I586" s="10">
        <v>9001.0</v>
      </c>
      <c r="J586" s="35" t="s">
        <v>1123</v>
      </c>
      <c r="K586" s="6" t="str">
        <f>IF(I586=9001,VLOOKUP(J586,'ISO-reference'!$C$1:$D$67,2,FALSE),IF(I586=45001,VLOOKUP(J586,'ISO-reference'!$A$1:$B$40,2,FALSE),IF(I586=21001,VLOOKUP(J586,'ISO-reference'!$E$1:$F$75,2,FALSE),"No ISO Mapping")))</f>
        <v> Property belonging to customers or external providers</v>
      </c>
      <c r="L586" s="35" t="s">
        <v>35</v>
      </c>
      <c r="M586" s="11"/>
      <c r="N586" s="12">
        <f t="shared" si="37"/>
        <v>43941</v>
      </c>
      <c r="O586" s="12">
        <v>43959.0</v>
      </c>
      <c r="P586" s="6" t="s">
        <v>1124</v>
      </c>
      <c r="Q586" s="5" t="str">
        <f t="shared" si="2"/>
        <v>Closed</v>
      </c>
      <c r="R586" s="10">
        <f t="shared" si="3"/>
        <v>78</v>
      </c>
      <c r="S586" s="10">
        <f t="shared" si="4"/>
        <v>18</v>
      </c>
      <c r="T586" s="5"/>
      <c r="U586" s="5">
        <v>20122.0</v>
      </c>
    </row>
    <row r="587" ht="15.75" hidden="1" customHeight="1">
      <c r="A587" s="13">
        <v>586.0</v>
      </c>
      <c r="B587" s="30" t="s">
        <v>1087</v>
      </c>
      <c r="C587" s="34" t="s">
        <v>22</v>
      </c>
      <c r="D587" s="16">
        <v>43878.0</v>
      </c>
      <c r="E587" s="16" t="s">
        <v>23</v>
      </c>
      <c r="F587" s="16" t="s">
        <v>92</v>
      </c>
      <c r="G587" s="15" t="s">
        <v>191</v>
      </c>
      <c r="H587" s="20" t="s">
        <v>105</v>
      </c>
      <c r="I587" s="17">
        <v>9001.0</v>
      </c>
      <c r="J587" s="34" t="s">
        <v>102</v>
      </c>
      <c r="K587" s="14" t="str">
        <f>IF(I587=9001,VLOOKUP(J587,'ISO-reference'!$C$1:$D$67,2,FALSE),IF(I587=45001,VLOOKUP(J587,'ISO-reference'!$A$1:$B$40,2,FALSE),IF(I587=21001,VLOOKUP(J587,'ISO-reference'!$E$1:$F$75,2,FALSE),"No ISO Mapping")))</f>
        <v> Infrastructure</v>
      </c>
      <c r="L587" s="15" t="s">
        <v>217</v>
      </c>
      <c r="M587" s="18"/>
      <c r="N587" s="19">
        <f t="shared" si="37"/>
        <v>43938</v>
      </c>
      <c r="O587" s="19">
        <v>43948.0</v>
      </c>
      <c r="P587" s="14" t="s">
        <v>1125</v>
      </c>
      <c r="Q587" s="13" t="str">
        <f t="shared" si="2"/>
        <v>Closed</v>
      </c>
      <c r="R587" s="17">
        <f t="shared" si="3"/>
        <v>70</v>
      </c>
      <c r="S587" s="17">
        <f t="shared" si="4"/>
        <v>10</v>
      </c>
      <c r="T587" s="13"/>
      <c r="U587" s="13">
        <v>20126.0</v>
      </c>
    </row>
    <row r="588" ht="15.75" hidden="1" customHeight="1">
      <c r="A588" s="5">
        <v>587.0</v>
      </c>
      <c r="B588" s="29" t="s">
        <v>1126</v>
      </c>
      <c r="C588" s="35" t="s">
        <v>22</v>
      </c>
      <c r="D588" s="8">
        <v>43878.0</v>
      </c>
      <c r="E588" s="8" t="s">
        <v>23</v>
      </c>
      <c r="F588" s="8" t="s">
        <v>92</v>
      </c>
      <c r="G588" s="7" t="s">
        <v>191</v>
      </c>
      <c r="H588" s="20" t="s">
        <v>105</v>
      </c>
      <c r="I588" s="10">
        <v>45001.0</v>
      </c>
      <c r="J588" s="35">
        <v>10.2</v>
      </c>
      <c r="K588" s="6" t="str">
        <f>IF(I588=9001,VLOOKUP(J588,'ISO-reference'!$C$1:$D$67,2,FALSE),IF(I588=45001,VLOOKUP(J588,'ISO-reference'!$A$1:$B$40,2,FALSE),IF(I588=21001,VLOOKUP(J588,'ISO-reference'!$E$1:$F$75,2,FALSE),"No ISO Mapping")))</f>
        <v> Incident, nonconformity &amp; corrective action</v>
      </c>
      <c r="L588" s="7" t="s">
        <v>217</v>
      </c>
      <c r="M588" s="11"/>
      <c r="N588" s="12">
        <f t="shared" si="37"/>
        <v>43938</v>
      </c>
      <c r="O588" s="12">
        <v>43965.0</v>
      </c>
      <c r="P588" s="23" t="s">
        <v>1127</v>
      </c>
      <c r="Q588" s="5" t="str">
        <f t="shared" si="2"/>
        <v>Closed</v>
      </c>
      <c r="R588" s="10">
        <f t="shared" si="3"/>
        <v>87</v>
      </c>
      <c r="S588" s="10">
        <f t="shared" si="4"/>
        <v>27</v>
      </c>
      <c r="T588" s="5"/>
      <c r="U588" s="5">
        <v>20127.0</v>
      </c>
    </row>
    <row r="589" ht="15.75" hidden="1" customHeight="1">
      <c r="A589" s="13">
        <v>588.0</v>
      </c>
      <c r="B589" s="30" t="s">
        <v>1128</v>
      </c>
      <c r="C589" s="34" t="s">
        <v>22</v>
      </c>
      <c r="D589" s="16">
        <v>43878.0</v>
      </c>
      <c r="E589" s="16" t="s">
        <v>23</v>
      </c>
      <c r="F589" s="16" t="s">
        <v>92</v>
      </c>
      <c r="G589" s="15" t="s">
        <v>191</v>
      </c>
      <c r="H589" s="20" t="s">
        <v>105</v>
      </c>
      <c r="I589" s="17">
        <v>45001.0</v>
      </c>
      <c r="J589" s="34">
        <v>10.2</v>
      </c>
      <c r="K589" s="14" t="str">
        <f>IF(I589=9001,VLOOKUP(J589,'ISO-reference'!$C$1:$D$67,2,FALSE),IF(I589=45001,VLOOKUP(J589,'ISO-reference'!$A$1:$B$40,2,FALSE),IF(I589=21001,VLOOKUP(J589,'ISO-reference'!$E$1:$F$75,2,FALSE),"No ISO Mapping")))</f>
        <v> Incident, nonconformity &amp; corrective action</v>
      </c>
      <c r="L589" s="15" t="s">
        <v>217</v>
      </c>
      <c r="M589" s="18"/>
      <c r="N589" s="19">
        <f t="shared" si="37"/>
        <v>43938</v>
      </c>
      <c r="O589" s="19">
        <v>43965.0</v>
      </c>
      <c r="P589" s="37" t="s">
        <v>1129</v>
      </c>
      <c r="Q589" s="13" t="str">
        <f t="shared" si="2"/>
        <v>Closed</v>
      </c>
      <c r="R589" s="17">
        <f t="shared" si="3"/>
        <v>87</v>
      </c>
      <c r="S589" s="17">
        <f t="shared" si="4"/>
        <v>27</v>
      </c>
      <c r="T589" s="13"/>
      <c r="U589" s="13">
        <v>20128.0</v>
      </c>
    </row>
    <row r="590" ht="15.75" hidden="1" customHeight="1">
      <c r="A590" s="5">
        <v>589.0</v>
      </c>
      <c r="B590" s="29" t="s">
        <v>1130</v>
      </c>
      <c r="C590" s="35" t="s">
        <v>22</v>
      </c>
      <c r="D590" s="8">
        <v>43878.0</v>
      </c>
      <c r="E590" s="8" t="s">
        <v>23</v>
      </c>
      <c r="F590" s="8" t="s">
        <v>92</v>
      </c>
      <c r="G590" s="7" t="s">
        <v>191</v>
      </c>
      <c r="H590" s="20" t="s">
        <v>105</v>
      </c>
      <c r="I590" s="10">
        <v>9001.0</v>
      </c>
      <c r="J590" s="35">
        <v>7.5</v>
      </c>
      <c r="K590" s="6" t="str">
        <f>IF(I590=9001,VLOOKUP(J590,'ISO-reference'!$C$1:$D$67,2,FALSE),IF(I590=45001,VLOOKUP(J590,'ISO-reference'!$A$1:$B$40,2,FALSE),IF(I590=21001,VLOOKUP(J590,'ISO-reference'!$E$1:$F$75,2,FALSE),"No ISO Mapping")))</f>
        <v> Documented information</v>
      </c>
      <c r="L590" s="7" t="s">
        <v>217</v>
      </c>
      <c r="M590" s="11"/>
      <c r="N590" s="12">
        <f t="shared" si="37"/>
        <v>43938</v>
      </c>
      <c r="O590" s="12">
        <v>43945.0</v>
      </c>
      <c r="P590" s="6" t="s">
        <v>1131</v>
      </c>
      <c r="Q590" s="5" t="str">
        <f t="shared" si="2"/>
        <v>Closed</v>
      </c>
      <c r="R590" s="10">
        <f t="shared" si="3"/>
        <v>67</v>
      </c>
      <c r="S590" s="10">
        <f t="shared" si="4"/>
        <v>7</v>
      </c>
      <c r="T590" s="5"/>
      <c r="U590" s="5">
        <v>20129.0</v>
      </c>
    </row>
    <row r="591" ht="15.75" hidden="1" customHeight="1">
      <c r="A591" s="13">
        <v>590.0</v>
      </c>
      <c r="B591" s="30" t="s">
        <v>1132</v>
      </c>
      <c r="C591" s="34" t="s">
        <v>22</v>
      </c>
      <c r="D591" s="16">
        <v>43878.0</v>
      </c>
      <c r="E591" s="16" t="s">
        <v>23</v>
      </c>
      <c r="F591" s="16" t="s">
        <v>92</v>
      </c>
      <c r="G591" s="15" t="s">
        <v>191</v>
      </c>
      <c r="H591" s="20" t="s">
        <v>105</v>
      </c>
      <c r="I591" s="17">
        <v>45001.0</v>
      </c>
      <c r="J591" s="34">
        <v>9.1</v>
      </c>
      <c r="K591" s="14" t="str">
        <f>IF(I591=9001,VLOOKUP(J591,'ISO-reference'!$C$1:$D$67,2,FALSE),IF(I591=45001,VLOOKUP(J591,'ISO-reference'!$A$1:$B$40,2,FALSE),IF(I591=21001,VLOOKUP(J591,'ISO-reference'!$E$1:$F$75,2,FALSE),"No ISO Mapping")))</f>
        <v> Monitoring, measurement, analysis &amp; performance evaluation</v>
      </c>
      <c r="L591" s="15" t="s">
        <v>217</v>
      </c>
      <c r="M591" s="18"/>
      <c r="N591" s="19">
        <f t="shared" si="37"/>
        <v>43938</v>
      </c>
      <c r="O591" s="19">
        <v>43907.0</v>
      </c>
      <c r="P591" s="14" t="s">
        <v>1133</v>
      </c>
      <c r="Q591" s="13" t="str">
        <f t="shared" si="2"/>
        <v>Closed</v>
      </c>
      <c r="R591" s="17">
        <f t="shared" si="3"/>
        <v>29</v>
      </c>
      <c r="S591" s="17">
        <f t="shared" si="4"/>
        <v>-31</v>
      </c>
      <c r="T591" s="13"/>
      <c r="U591" s="13">
        <v>20131.0</v>
      </c>
    </row>
    <row r="592" ht="15.75" hidden="1" customHeight="1">
      <c r="A592" s="5">
        <v>591.0</v>
      </c>
      <c r="B592" s="29" t="s">
        <v>1134</v>
      </c>
      <c r="C592" s="35" t="s">
        <v>22</v>
      </c>
      <c r="D592" s="8">
        <v>43878.0</v>
      </c>
      <c r="E592" s="8" t="s">
        <v>23</v>
      </c>
      <c r="F592" s="8" t="s">
        <v>92</v>
      </c>
      <c r="G592" s="7" t="s">
        <v>191</v>
      </c>
      <c r="H592" s="20" t="s">
        <v>105</v>
      </c>
      <c r="I592" s="10">
        <v>9001.0</v>
      </c>
      <c r="J592" s="35">
        <v>10.3</v>
      </c>
      <c r="K592" s="6" t="str">
        <f>IF(I592=9001,VLOOKUP(J592,'ISO-reference'!$C$1:$D$67,2,FALSE),IF(I592=45001,VLOOKUP(J592,'ISO-reference'!$A$1:$B$40,2,FALSE),IF(I592=21001,VLOOKUP(J592,'ISO-reference'!$E$1:$F$75,2,FALSE),"No ISO Mapping")))</f>
        <v> Continual improvement</v>
      </c>
      <c r="L592" s="7" t="s">
        <v>217</v>
      </c>
      <c r="M592" s="11"/>
      <c r="N592" s="12">
        <f t="shared" si="37"/>
        <v>43938</v>
      </c>
      <c r="O592" s="12">
        <v>43945.0</v>
      </c>
      <c r="P592" s="6" t="s">
        <v>1135</v>
      </c>
      <c r="Q592" s="5" t="str">
        <f t="shared" si="2"/>
        <v>Closed</v>
      </c>
      <c r="R592" s="10">
        <f t="shared" si="3"/>
        <v>67</v>
      </c>
      <c r="S592" s="10">
        <f t="shared" si="4"/>
        <v>7</v>
      </c>
      <c r="T592" s="5"/>
      <c r="U592" s="5">
        <v>20132.0</v>
      </c>
    </row>
    <row r="593" ht="15.75" hidden="1" customHeight="1">
      <c r="A593" s="13">
        <v>592.0</v>
      </c>
      <c r="B593" s="30" t="s">
        <v>1136</v>
      </c>
      <c r="C593" s="34" t="s">
        <v>22</v>
      </c>
      <c r="D593" s="16">
        <v>43879.0</v>
      </c>
      <c r="E593" s="16" t="s">
        <v>23</v>
      </c>
      <c r="F593" s="16" t="s">
        <v>92</v>
      </c>
      <c r="G593" s="15" t="s">
        <v>191</v>
      </c>
      <c r="H593" s="20" t="s">
        <v>105</v>
      </c>
      <c r="I593" s="17">
        <v>45001.0</v>
      </c>
      <c r="J593" s="34">
        <v>7.3</v>
      </c>
      <c r="K593" s="14" t="str">
        <f>IF(I593=9001,VLOOKUP(J593,'ISO-reference'!$C$1:$D$67,2,FALSE),IF(I593=45001,VLOOKUP(J593,'ISO-reference'!$A$1:$B$40,2,FALSE),IF(I593=21001,VLOOKUP(J593,'ISO-reference'!$E$1:$F$75,2,FALSE),"No ISO Mapping")))</f>
        <v> Awareness</v>
      </c>
      <c r="L593" s="15" t="s">
        <v>217</v>
      </c>
      <c r="M593" s="18"/>
      <c r="N593" s="19">
        <f t="shared" si="37"/>
        <v>43939</v>
      </c>
      <c r="O593" s="19">
        <v>43948.0</v>
      </c>
      <c r="P593" s="37" t="s">
        <v>1137</v>
      </c>
      <c r="Q593" s="13" t="str">
        <f t="shared" si="2"/>
        <v>Closed</v>
      </c>
      <c r="R593" s="17">
        <f t="shared" si="3"/>
        <v>69</v>
      </c>
      <c r="S593" s="17">
        <f t="shared" si="4"/>
        <v>9</v>
      </c>
      <c r="T593" s="13"/>
      <c r="U593" s="13">
        <v>20133.0</v>
      </c>
    </row>
    <row r="594" ht="15.75" hidden="1" customHeight="1">
      <c r="A594" s="5">
        <v>593.0</v>
      </c>
      <c r="B594" s="29" t="s">
        <v>1138</v>
      </c>
      <c r="C594" s="35" t="s">
        <v>22</v>
      </c>
      <c r="D594" s="8">
        <v>43879.0</v>
      </c>
      <c r="E594" s="8" t="s">
        <v>23</v>
      </c>
      <c r="F594" s="8" t="s">
        <v>92</v>
      </c>
      <c r="G594" s="7" t="s">
        <v>191</v>
      </c>
      <c r="H594" s="20" t="s">
        <v>105</v>
      </c>
      <c r="I594" s="10">
        <v>9001.0</v>
      </c>
      <c r="J594" s="35">
        <v>8.1</v>
      </c>
      <c r="K594" s="6" t="str">
        <f>IF(I594=9001,VLOOKUP(J594,'ISO-reference'!$C$1:$D$67,2,FALSE),IF(I594=45001,VLOOKUP(J594,'ISO-reference'!$A$1:$B$40,2,FALSE),IF(I594=21001,VLOOKUP(J594,'ISO-reference'!$E$1:$F$75,2,FALSE),"No ISO Mapping")))</f>
        <v> Operational planning and control</v>
      </c>
      <c r="L594" s="7" t="s">
        <v>217</v>
      </c>
      <c r="M594" s="11"/>
      <c r="N594" s="31">
        <v>43982.0</v>
      </c>
      <c r="O594" s="12">
        <v>43967.0</v>
      </c>
      <c r="P594" s="6" t="s">
        <v>1139</v>
      </c>
      <c r="Q594" s="5" t="str">
        <f t="shared" si="2"/>
        <v>Closed</v>
      </c>
      <c r="R594" s="10">
        <f t="shared" si="3"/>
        <v>88</v>
      </c>
      <c r="S594" s="10">
        <f t="shared" si="4"/>
        <v>-15</v>
      </c>
      <c r="T594" s="5"/>
      <c r="U594" s="5">
        <v>20134.0</v>
      </c>
    </row>
    <row r="595" ht="15.75" hidden="1" customHeight="1">
      <c r="A595" s="13">
        <v>594.0</v>
      </c>
      <c r="B595" s="30" t="s">
        <v>1140</v>
      </c>
      <c r="C595" s="34" t="s">
        <v>22</v>
      </c>
      <c r="D595" s="16">
        <v>43879.0</v>
      </c>
      <c r="E595" s="16" t="s">
        <v>23</v>
      </c>
      <c r="F595" s="16" t="s">
        <v>92</v>
      </c>
      <c r="G595" s="15" t="s">
        <v>191</v>
      </c>
      <c r="H595" s="20" t="s">
        <v>105</v>
      </c>
      <c r="I595" s="17">
        <v>45001.0</v>
      </c>
      <c r="J595" s="34">
        <v>8.1</v>
      </c>
      <c r="K595" s="14" t="str">
        <f>IF(I595=9001,VLOOKUP(J595,'ISO-reference'!$C$1:$D$67,2,FALSE),IF(I595=45001,VLOOKUP(J595,'ISO-reference'!$A$1:$B$40,2,FALSE),IF(I595=21001,VLOOKUP(J595,'ISO-reference'!$E$1:$F$75,2,FALSE),"No ISO Mapping")))</f>
        <v> Operational planning and control</v>
      </c>
      <c r="L595" s="15" t="s">
        <v>217</v>
      </c>
      <c r="M595" s="18"/>
      <c r="N595" s="19">
        <f t="shared" ref="N595:N597" si="38">D595+60</f>
        <v>43939</v>
      </c>
      <c r="O595" s="19">
        <v>43907.0</v>
      </c>
      <c r="P595" s="14" t="s">
        <v>718</v>
      </c>
      <c r="Q595" s="13" t="str">
        <f t="shared" si="2"/>
        <v>Closed</v>
      </c>
      <c r="R595" s="17">
        <f t="shared" si="3"/>
        <v>28</v>
      </c>
      <c r="S595" s="17">
        <f t="shared" si="4"/>
        <v>-32</v>
      </c>
      <c r="T595" s="13"/>
      <c r="U595" s="13">
        <v>20135.0</v>
      </c>
    </row>
    <row r="596" ht="15.75" hidden="1" customHeight="1">
      <c r="A596" s="5">
        <v>595.0</v>
      </c>
      <c r="B596" s="29" t="s">
        <v>1141</v>
      </c>
      <c r="C596" s="35" t="s">
        <v>22</v>
      </c>
      <c r="D596" s="8">
        <v>43879.0</v>
      </c>
      <c r="E596" s="8" t="s">
        <v>23</v>
      </c>
      <c r="F596" s="8" t="s">
        <v>92</v>
      </c>
      <c r="G596" s="7" t="s">
        <v>191</v>
      </c>
      <c r="H596" s="20" t="s">
        <v>105</v>
      </c>
      <c r="I596" s="10">
        <v>9001.0</v>
      </c>
      <c r="J596" s="35">
        <v>8.2</v>
      </c>
      <c r="K596" s="6" t="str">
        <f>IF(I596=9001,VLOOKUP(J596,'ISO-reference'!$C$1:$D$67,2,FALSE),IF(I596=45001,VLOOKUP(J596,'ISO-reference'!$A$1:$B$40,2,FALSE),IF(I596=21001,VLOOKUP(J596,'ISO-reference'!$E$1:$F$75,2,FALSE),"No ISO Mapping")))</f>
        <v> Requirements for products and services</v>
      </c>
      <c r="L596" s="7" t="s">
        <v>217</v>
      </c>
      <c r="M596" s="11"/>
      <c r="N596" s="12">
        <f t="shared" si="38"/>
        <v>43939</v>
      </c>
      <c r="O596" s="12">
        <v>43945.0</v>
      </c>
      <c r="P596" s="6" t="s">
        <v>1142</v>
      </c>
      <c r="Q596" s="5" t="str">
        <f t="shared" si="2"/>
        <v>Closed</v>
      </c>
      <c r="R596" s="10">
        <f t="shared" si="3"/>
        <v>66</v>
      </c>
      <c r="S596" s="10">
        <f t="shared" si="4"/>
        <v>6</v>
      </c>
      <c r="T596" s="5"/>
      <c r="U596" s="5">
        <v>20136.0</v>
      </c>
    </row>
    <row r="597" ht="15.75" hidden="1" customHeight="1">
      <c r="A597" s="13">
        <v>596.0</v>
      </c>
      <c r="B597" s="30" t="s">
        <v>1143</v>
      </c>
      <c r="C597" s="34" t="s">
        <v>22</v>
      </c>
      <c r="D597" s="16">
        <v>43879.0</v>
      </c>
      <c r="E597" s="16" t="s">
        <v>23</v>
      </c>
      <c r="F597" s="16" t="s">
        <v>92</v>
      </c>
      <c r="G597" s="15" t="s">
        <v>191</v>
      </c>
      <c r="H597" s="20" t="s">
        <v>105</v>
      </c>
      <c r="I597" s="17">
        <v>45001.0</v>
      </c>
      <c r="J597" s="34">
        <v>8.1</v>
      </c>
      <c r="K597" s="14" t="str">
        <f>IF(I597=9001,VLOOKUP(J597,'ISO-reference'!$C$1:$D$67,2,FALSE),IF(I597=45001,VLOOKUP(J597,'ISO-reference'!$A$1:$B$40,2,FALSE),IF(I597=21001,VLOOKUP(J597,'ISO-reference'!$E$1:$F$75,2,FALSE),"No ISO Mapping")))</f>
        <v> Operational planning and control</v>
      </c>
      <c r="L597" s="15" t="s">
        <v>217</v>
      </c>
      <c r="M597" s="18"/>
      <c r="N597" s="19">
        <f t="shared" si="38"/>
        <v>43939</v>
      </c>
      <c r="O597" s="19">
        <v>43907.0</v>
      </c>
      <c r="P597" s="14" t="s">
        <v>1144</v>
      </c>
      <c r="Q597" s="13" t="str">
        <f t="shared" si="2"/>
        <v>Closed</v>
      </c>
      <c r="R597" s="17">
        <f t="shared" si="3"/>
        <v>28</v>
      </c>
      <c r="S597" s="17">
        <f t="shared" si="4"/>
        <v>-32</v>
      </c>
      <c r="T597" s="13"/>
      <c r="U597" s="13">
        <v>20137.0</v>
      </c>
    </row>
    <row r="598" ht="15.75" customHeight="1">
      <c r="A598" s="5">
        <v>597.0</v>
      </c>
      <c r="B598" s="6" t="s">
        <v>1145</v>
      </c>
      <c r="C598" s="35" t="s">
        <v>22</v>
      </c>
      <c r="D598" s="8">
        <v>43864.0</v>
      </c>
      <c r="E598" s="8" t="s">
        <v>23</v>
      </c>
      <c r="F598" s="8" t="s">
        <v>24</v>
      </c>
      <c r="G598" s="7" t="s">
        <v>25</v>
      </c>
      <c r="H598" s="9" t="s">
        <v>26</v>
      </c>
      <c r="I598" s="10">
        <v>9001.0</v>
      </c>
      <c r="J598" s="7" t="s">
        <v>41</v>
      </c>
      <c r="K598" s="6" t="str">
        <f>IF(I598=9001,VLOOKUP(J598,'ISO-reference'!$C$1:$D$67,2,FALSE),IF(I598=45001,VLOOKUP(J598,'ISO-reference'!$A$1:$B$40,2,FALSE),IF(I598=21001,VLOOKUP(J598,'ISO-reference'!$E$1:$F$75,2,FALSE),"No ISO Mapping")))</f>
        <v> Design &amp; development controls</v>
      </c>
      <c r="L598" s="7" t="s">
        <v>35</v>
      </c>
      <c r="M598" s="11"/>
      <c r="N598" s="12">
        <v>44104.0</v>
      </c>
      <c r="O598" s="12">
        <v>44015.0</v>
      </c>
      <c r="P598" s="6" t="s">
        <v>1146</v>
      </c>
      <c r="Q598" s="5" t="str">
        <f t="shared" si="2"/>
        <v>Closed</v>
      </c>
      <c r="R598" s="10">
        <f t="shared" si="3"/>
        <v>151</v>
      </c>
      <c r="S598" s="10">
        <f t="shared" si="4"/>
        <v>-89</v>
      </c>
      <c r="T598" s="5"/>
      <c r="U598" s="5">
        <v>21879.0</v>
      </c>
    </row>
    <row r="599" ht="15.75" hidden="1" customHeight="1">
      <c r="A599" s="13">
        <v>598.0</v>
      </c>
      <c r="B599" s="14" t="s">
        <v>1147</v>
      </c>
      <c r="C599" s="34" t="s">
        <v>22</v>
      </c>
      <c r="D599" s="16">
        <v>43864.0</v>
      </c>
      <c r="E599" s="16" t="s">
        <v>23</v>
      </c>
      <c r="F599" s="16" t="s">
        <v>24</v>
      </c>
      <c r="G599" s="15" t="s">
        <v>25</v>
      </c>
      <c r="H599" s="20" t="s">
        <v>105</v>
      </c>
      <c r="I599" s="17">
        <v>9001.0</v>
      </c>
      <c r="J599" s="15" t="s">
        <v>75</v>
      </c>
      <c r="K599" s="14" t="str">
        <f>IF(I599=9001,VLOOKUP(J599,'ISO-reference'!$C$1:$D$67,2,FALSE),IF(I599=45001,VLOOKUP(J599,'ISO-reference'!$A$1:$B$40,2,FALSE),IF(I599=21001,VLOOKUP(J599,'ISO-reference'!$E$1:$F$75,2,FALSE),"No ISO Mapping")))</f>
        <v> Organizational knowledge</v>
      </c>
      <c r="L599" s="15" t="s">
        <v>35</v>
      </c>
      <c r="M599" s="18"/>
      <c r="N599" s="19">
        <v>43997.0</v>
      </c>
      <c r="O599" s="19">
        <v>43959.0</v>
      </c>
      <c r="P599" s="14" t="s">
        <v>1148</v>
      </c>
      <c r="Q599" s="13" t="str">
        <f t="shared" si="2"/>
        <v>Closed</v>
      </c>
      <c r="R599" s="17">
        <f t="shared" si="3"/>
        <v>95</v>
      </c>
      <c r="S599" s="17">
        <f t="shared" si="4"/>
        <v>-38</v>
      </c>
      <c r="T599" s="13"/>
      <c r="U599" s="13">
        <v>21882.0</v>
      </c>
    </row>
    <row r="600" ht="15.75" hidden="1" customHeight="1">
      <c r="A600" s="5">
        <v>599.0</v>
      </c>
      <c r="B600" s="6" t="s">
        <v>1149</v>
      </c>
      <c r="C600" s="35" t="s">
        <v>22</v>
      </c>
      <c r="D600" s="8">
        <v>43864.0</v>
      </c>
      <c r="E600" s="8" t="s">
        <v>23</v>
      </c>
      <c r="F600" s="8" t="s">
        <v>24</v>
      </c>
      <c r="G600" s="7" t="s">
        <v>25</v>
      </c>
      <c r="H600" s="20" t="s">
        <v>33</v>
      </c>
      <c r="I600" s="10">
        <v>9001.0</v>
      </c>
      <c r="J600" s="7" t="s">
        <v>216</v>
      </c>
      <c r="K600" s="6" t="str">
        <f>IF(I600=9001,VLOOKUP(J600,'ISO-reference'!$C$1:$D$67,2,FALSE),IF(I600=45001,VLOOKUP(J600,'ISO-reference'!$A$1:$B$40,2,FALSE),IF(I600=21001,VLOOKUP(J600,'ISO-reference'!$E$1:$F$75,2,FALSE),"No ISO Mapping")))</f>
        <v> Determining requirements for products &amp; services</v>
      </c>
      <c r="L600" s="7" t="s">
        <v>35</v>
      </c>
      <c r="M600" s="11"/>
      <c r="N600" s="12">
        <f>D600+60</f>
        <v>43924</v>
      </c>
      <c r="O600" s="12">
        <v>43932.0</v>
      </c>
      <c r="P600" s="26" t="s">
        <v>1150</v>
      </c>
      <c r="Q600" s="5" t="str">
        <f t="shared" si="2"/>
        <v>Closed</v>
      </c>
      <c r="R600" s="10">
        <f t="shared" si="3"/>
        <v>68</v>
      </c>
      <c r="S600" s="10">
        <f t="shared" si="4"/>
        <v>8</v>
      </c>
      <c r="T600" s="5"/>
      <c r="U600" s="5">
        <v>21885.0</v>
      </c>
    </row>
    <row r="601" ht="15.75" hidden="1" customHeight="1">
      <c r="A601" s="13">
        <v>600.0</v>
      </c>
      <c r="B601" s="14" t="s">
        <v>1151</v>
      </c>
      <c r="C601" s="34" t="s">
        <v>22</v>
      </c>
      <c r="D601" s="16">
        <v>43864.0</v>
      </c>
      <c r="E601" s="16" t="s">
        <v>23</v>
      </c>
      <c r="F601" s="16" t="s">
        <v>24</v>
      </c>
      <c r="G601" s="15" t="s">
        <v>25</v>
      </c>
      <c r="H601" s="20" t="s">
        <v>33</v>
      </c>
      <c r="I601" s="17">
        <v>9001.0</v>
      </c>
      <c r="J601" s="15" t="s">
        <v>44</v>
      </c>
      <c r="K601" s="14" t="str">
        <f>IF(I601=9001,VLOOKUP(J601,'ISO-reference'!$C$1:$D$67,2,FALSE),IF(I601=45001,VLOOKUP(J601,'ISO-reference'!$A$1:$B$40,2,FALSE),IF(I601=21001,VLOOKUP(J601,'ISO-reference'!$E$1:$F$75,2,FALSE),"No ISO Mapping")))</f>
        <v> Monitoring &amp; measuring resources</v>
      </c>
      <c r="L601" s="15" t="s">
        <v>35</v>
      </c>
      <c r="M601" s="18"/>
      <c r="N601" s="19">
        <v>44027.0</v>
      </c>
      <c r="O601" s="19">
        <v>44046.0</v>
      </c>
      <c r="P601" s="25" t="s">
        <v>1152</v>
      </c>
      <c r="Q601" s="13" t="str">
        <f t="shared" si="2"/>
        <v>Closed</v>
      </c>
      <c r="R601" s="17">
        <f t="shared" si="3"/>
        <v>182</v>
      </c>
      <c r="S601" s="17">
        <f t="shared" si="4"/>
        <v>19</v>
      </c>
      <c r="T601" s="13"/>
      <c r="U601" s="13">
        <v>21887.0</v>
      </c>
    </row>
    <row r="602" ht="15.75" hidden="1" customHeight="1">
      <c r="A602" s="5">
        <v>601.0</v>
      </c>
      <c r="B602" s="6" t="s">
        <v>1153</v>
      </c>
      <c r="C602" s="35" t="s">
        <v>22</v>
      </c>
      <c r="D602" s="8">
        <v>43864.0</v>
      </c>
      <c r="E602" s="8" t="s">
        <v>23</v>
      </c>
      <c r="F602" s="8" t="s">
        <v>24</v>
      </c>
      <c r="G602" s="7" t="s">
        <v>25</v>
      </c>
      <c r="H602" s="20" t="s">
        <v>33</v>
      </c>
      <c r="I602" s="10">
        <v>9001.0</v>
      </c>
      <c r="J602" s="7" t="s">
        <v>80</v>
      </c>
      <c r="K602" s="6" t="str">
        <f>IF(I602=9001,VLOOKUP(J602,'ISO-reference'!$C$1:$D$67,2,FALSE),IF(I602=45001,VLOOKUP(J602,'ISO-reference'!$A$1:$B$40,2,FALSE),IF(I602=21001,VLOOKUP(J602,'ISO-reference'!$E$1:$F$75,2,FALSE),"No ISO Mapping")))</f>
        <v> Control of production &amp;  service provision</v>
      </c>
      <c r="L602" s="7" t="s">
        <v>35</v>
      </c>
      <c r="M602" s="11"/>
      <c r="N602" s="12">
        <v>44012.0</v>
      </c>
      <c r="O602" s="12">
        <v>44046.0</v>
      </c>
      <c r="P602" s="26" t="s">
        <v>1154</v>
      </c>
      <c r="Q602" s="5" t="str">
        <f t="shared" si="2"/>
        <v>Closed</v>
      </c>
      <c r="R602" s="10">
        <f t="shared" si="3"/>
        <v>182</v>
      </c>
      <c r="S602" s="10">
        <f t="shared" si="4"/>
        <v>34</v>
      </c>
      <c r="T602" s="5"/>
      <c r="U602" s="5">
        <v>21890.0</v>
      </c>
    </row>
    <row r="603" ht="15.75" hidden="1" customHeight="1">
      <c r="A603" s="13">
        <v>602.0</v>
      </c>
      <c r="B603" s="14" t="s">
        <v>1155</v>
      </c>
      <c r="C603" s="34" t="s">
        <v>22</v>
      </c>
      <c r="D603" s="16">
        <v>43864.0</v>
      </c>
      <c r="E603" s="16" t="s">
        <v>23</v>
      </c>
      <c r="F603" s="16" t="s">
        <v>24</v>
      </c>
      <c r="G603" s="15" t="s">
        <v>25</v>
      </c>
      <c r="H603" s="20" t="s">
        <v>33</v>
      </c>
      <c r="I603" s="17">
        <v>9001.0</v>
      </c>
      <c r="J603" s="15" t="s">
        <v>59</v>
      </c>
      <c r="K603" s="14" t="str">
        <f>IF(I603=9001,VLOOKUP(J603,'ISO-reference'!$C$1:$D$67,2,FALSE),IF(I603=45001,VLOOKUP(J603,'ISO-reference'!$A$1:$B$40,2,FALSE),IF(I603=21001,VLOOKUP(J603,'ISO-reference'!$E$1:$F$75,2,FALSE),"No ISO Mapping")))</f>
        <v> People</v>
      </c>
      <c r="L603" s="15" t="s">
        <v>35</v>
      </c>
      <c r="M603" s="18"/>
      <c r="N603" s="19">
        <f>D603+60</f>
        <v>43924</v>
      </c>
      <c r="O603" s="19">
        <v>43942.0</v>
      </c>
      <c r="P603" s="14" t="s">
        <v>1156</v>
      </c>
      <c r="Q603" s="13" t="str">
        <f t="shared" si="2"/>
        <v>Closed</v>
      </c>
      <c r="R603" s="17">
        <f t="shared" si="3"/>
        <v>78</v>
      </c>
      <c r="S603" s="17">
        <f t="shared" si="4"/>
        <v>18</v>
      </c>
      <c r="T603" s="13"/>
      <c r="U603" s="13">
        <v>21892.0</v>
      </c>
    </row>
    <row r="604" ht="15.75" hidden="1" customHeight="1">
      <c r="A604" s="5">
        <v>603.0</v>
      </c>
      <c r="B604" s="6" t="s">
        <v>1157</v>
      </c>
      <c r="C604" s="35" t="s">
        <v>22</v>
      </c>
      <c r="D604" s="8">
        <v>43864.0</v>
      </c>
      <c r="E604" s="8" t="s">
        <v>23</v>
      </c>
      <c r="F604" s="8" t="s">
        <v>24</v>
      </c>
      <c r="G604" s="7" t="s">
        <v>25</v>
      </c>
      <c r="H604" s="20" t="s">
        <v>33</v>
      </c>
      <c r="I604" s="10">
        <v>9001.0</v>
      </c>
      <c r="J604" s="7">
        <v>9.1</v>
      </c>
      <c r="K604" s="6" t="str">
        <f>IF(I604=9001,VLOOKUP(J604,'ISO-reference'!$C$1:$D$67,2,FALSE),IF(I604=45001,VLOOKUP(J604,'ISO-reference'!$A$1:$B$40,2,FALSE),IF(I604=21001,VLOOKUP(J604,'ISO-reference'!$E$1:$F$75,2,FALSE),"No ISO Mapping")))</f>
        <v> Monitoring, measurement, analysis &amp; evaluation</v>
      </c>
      <c r="L604" s="7" t="s">
        <v>35</v>
      </c>
      <c r="M604" s="11"/>
      <c r="N604" s="12">
        <v>44104.0</v>
      </c>
      <c r="O604" s="12">
        <v>44015.0</v>
      </c>
      <c r="P604" s="6" t="s">
        <v>1158</v>
      </c>
      <c r="Q604" s="5" t="str">
        <f t="shared" si="2"/>
        <v>Closed</v>
      </c>
      <c r="R604" s="10">
        <f t="shared" si="3"/>
        <v>151</v>
      </c>
      <c r="S604" s="10">
        <f t="shared" si="4"/>
        <v>-89</v>
      </c>
      <c r="T604" s="5"/>
      <c r="U604" s="5">
        <v>21896.0</v>
      </c>
    </row>
    <row r="605" ht="15.75" hidden="1" customHeight="1">
      <c r="A605" s="13">
        <v>604.0</v>
      </c>
      <c r="B605" s="14" t="s">
        <v>1159</v>
      </c>
      <c r="C605" s="34" t="s">
        <v>22</v>
      </c>
      <c r="D605" s="16">
        <v>43864.0</v>
      </c>
      <c r="E605" s="16" t="s">
        <v>23</v>
      </c>
      <c r="F605" s="16" t="s">
        <v>24</v>
      </c>
      <c r="G605" s="15" t="s">
        <v>25</v>
      </c>
      <c r="H605" s="20" t="s">
        <v>33</v>
      </c>
      <c r="I605" s="17">
        <v>9001.0</v>
      </c>
      <c r="J605" s="15">
        <v>6.2</v>
      </c>
      <c r="K605" s="14" t="str">
        <f>IF(I605=9001,VLOOKUP(J605,'ISO-reference'!$C$1:$D$67,2,FALSE),IF(I605=45001,VLOOKUP(J605,'ISO-reference'!$A$1:$B$40,2,FALSE),IF(I605=21001,VLOOKUP(J605,'ISO-reference'!$E$1:$F$75,2,FALSE),"No ISO Mapping")))</f>
        <v> Quality objectives &amp; planning to achieve them</v>
      </c>
      <c r="L605" s="15" t="s">
        <v>35</v>
      </c>
      <c r="M605" s="18"/>
      <c r="N605" s="19">
        <v>44104.0</v>
      </c>
      <c r="O605" s="19">
        <v>43963.0</v>
      </c>
      <c r="P605" s="14" t="s">
        <v>1160</v>
      </c>
      <c r="Q605" s="13" t="str">
        <f t="shared" si="2"/>
        <v>Closed</v>
      </c>
      <c r="R605" s="17">
        <f t="shared" si="3"/>
        <v>99</v>
      </c>
      <c r="S605" s="17">
        <f t="shared" si="4"/>
        <v>-141</v>
      </c>
      <c r="T605" s="13"/>
      <c r="U605" s="13">
        <v>21897.0</v>
      </c>
    </row>
    <row r="606" ht="15.75" hidden="1" customHeight="1">
      <c r="A606" s="5">
        <v>605.0</v>
      </c>
      <c r="B606" s="6" t="s">
        <v>1161</v>
      </c>
      <c r="C606" s="35" t="s">
        <v>22</v>
      </c>
      <c r="D606" s="8">
        <v>43864.0</v>
      </c>
      <c r="E606" s="8" t="s">
        <v>23</v>
      </c>
      <c r="F606" s="8" t="s">
        <v>24</v>
      </c>
      <c r="G606" s="7" t="s">
        <v>25</v>
      </c>
      <c r="H606" s="20" t="s">
        <v>33</v>
      </c>
      <c r="I606" s="10">
        <v>9001.0</v>
      </c>
      <c r="J606" s="7" t="s">
        <v>138</v>
      </c>
      <c r="K606" s="6" t="str">
        <f>IF(I606=9001,VLOOKUP(J606,'ISO-reference'!$C$1:$D$67,2,FALSE),IF(I606=45001,VLOOKUP(J606,'ISO-reference'!$A$1:$B$40,2,FALSE),IF(I606=21001,VLOOKUP(J606,'ISO-reference'!$E$1:$F$75,2,FALSE),"No ISO Mapping")))</f>
        <v> General (Performance Evaluation)</v>
      </c>
      <c r="L606" s="7" t="s">
        <v>35</v>
      </c>
      <c r="M606" s="11"/>
      <c r="N606" s="12">
        <v>44104.0</v>
      </c>
      <c r="O606" s="12">
        <v>43972.0</v>
      </c>
      <c r="P606" s="6" t="s">
        <v>1162</v>
      </c>
      <c r="Q606" s="5" t="str">
        <f t="shared" si="2"/>
        <v>Closed</v>
      </c>
      <c r="R606" s="10">
        <f t="shared" si="3"/>
        <v>108</v>
      </c>
      <c r="S606" s="10">
        <f t="shared" si="4"/>
        <v>-132</v>
      </c>
      <c r="T606" s="5"/>
      <c r="U606" s="5">
        <v>21901.0</v>
      </c>
    </row>
    <row r="607" ht="15.75" hidden="1" customHeight="1">
      <c r="A607" s="13">
        <v>606.0</v>
      </c>
      <c r="B607" s="14" t="s">
        <v>1163</v>
      </c>
      <c r="C607" s="34" t="s">
        <v>22</v>
      </c>
      <c r="D607" s="16">
        <v>43864.0</v>
      </c>
      <c r="E607" s="16" t="s">
        <v>23</v>
      </c>
      <c r="F607" s="16" t="s">
        <v>24</v>
      </c>
      <c r="G607" s="15" t="s">
        <v>25</v>
      </c>
      <c r="H607" s="20" t="s">
        <v>33</v>
      </c>
      <c r="I607" s="17">
        <v>9001.0</v>
      </c>
      <c r="J607" s="15">
        <v>6.1</v>
      </c>
      <c r="K607" s="14" t="str">
        <f>IF(I607=9001,VLOOKUP(J607,'ISO-reference'!$C$1:$D$67,2,FALSE),IF(I607=45001,VLOOKUP(J607,'ISO-reference'!$A$1:$B$40,2,FALSE),IF(I607=21001,VLOOKUP(J607,'ISO-reference'!$E$1:$F$75,2,FALSE),"No ISO Mapping")))</f>
        <v> Address risk &amp; opportunity</v>
      </c>
      <c r="L607" s="15" t="s">
        <v>512</v>
      </c>
      <c r="M607" s="18"/>
      <c r="N607" s="19">
        <v>44134.0</v>
      </c>
      <c r="O607" s="19">
        <v>44148.0</v>
      </c>
      <c r="P607" s="14" t="s">
        <v>1164</v>
      </c>
      <c r="Q607" s="13" t="str">
        <f t="shared" si="2"/>
        <v>Closed</v>
      </c>
      <c r="R607" s="17">
        <f t="shared" si="3"/>
        <v>284</v>
      </c>
      <c r="S607" s="17">
        <f t="shared" si="4"/>
        <v>14</v>
      </c>
      <c r="T607" s="13"/>
      <c r="U607" s="13">
        <v>21902.0</v>
      </c>
    </row>
    <row r="608" ht="15.75" hidden="1" customHeight="1">
      <c r="A608" s="5">
        <v>607.0</v>
      </c>
      <c r="B608" s="6" t="s">
        <v>1165</v>
      </c>
      <c r="C608" s="35" t="s">
        <v>22</v>
      </c>
      <c r="D608" s="8">
        <v>43864.0</v>
      </c>
      <c r="E608" s="8" t="s">
        <v>23</v>
      </c>
      <c r="F608" s="8" t="s">
        <v>24</v>
      </c>
      <c r="G608" s="7" t="s">
        <v>25</v>
      </c>
      <c r="H608" s="20" t="s">
        <v>33</v>
      </c>
      <c r="I608" s="10">
        <v>9001.0</v>
      </c>
      <c r="J608" s="7">
        <v>6.1</v>
      </c>
      <c r="K608" s="6" t="str">
        <f>IF(I608=9001,VLOOKUP(J608,'ISO-reference'!$C$1:$D$67,2,FALSE),IF(I608=45001,VLOOKUP(J608,'ISO-reference'!$A$1:$B$40,2,FALSE),IF(I608=21001,VLOOKUP(J608,'ISO-reference'!$E$1:$F$75,2,FALSE),"No ISO Mapping")))</f>
        <v> Address risk &amp; opportunity</v>
      </c>
      <c r="L608" s="7" t="s">
        <v>217</v>
      </c>
      <c r="M608" s="11"/>
      <c r="N608" s="12">
        <v>44104.0</v>
      </c>
      <c r="O608" s="12">
        <v>44084.0</v>
      </c>
      <c r="P608" s="6" t="s">
        <v>1166</v>
      </c>
      <c r="Q608" s="5" t="str">
        <f t="shared" si="2"/>
        <v>Closed</v>
      </c>
      <c r="R608" s="10">
        <f t="shared" si="3"/>
        <v>220</v>
      </c>
      <c r="S608" s="10">
        <f t="shared" si="4"/>
        <v>-20</v>
      </c>
      <c r="T608" s="5"/>
      <c r="U608" s="5">
        <v>21903.0</v>
      </c>
    </row>
    <row r="609" ht="15.75" hidden="1" customHeight="1">
      <c r="A609" s="13">
        <v>608.0</v>
      </c>
      <c r="B609" s="14" t="s">
        <v>1167</v>
      </c>
      <c r="C609" s="34" t="s">
        <v>22</v>
      </c>
      <c r="D609" s="16">
        <v>43864.0</v>
      </c>
      <c r="E609" s="16" t="s">
        <v>23</v>
      </c>
      <c r="F609" s="16" t="s">
        <v>24</v>
      </c>
      <c r="G609" s="15" t="s">
        <v>25</v>
      </c>
      <c r="H609" s="20" t="s">
        <v>33</v>
      </c>
      <c r="I609" s="17">
        <v>9001.0</v>
      </c>
      <c r="J609" s="15" t="s">
        <v>971</v>
      </c>
      <c r="K609" s="14" t="str">
        <f>IF(I609=9001,VLOOKUP(J609,'ISO-reference'!$C$1:$D$67,2,FALSE),IF(I609=45001,VLOOKUP(J609,'ISO-reference'!$A$1:$B$40,2,FALSE),IF(I609=21001,VLOOKUP(J609,'ISO-reference'!$E$1:$F$75,2,FALSE),"No ISO Mapping")))</f>
        <v> Customer satisfaction</v>
      </c>
      <c r="L609" s="15" t="s">
        <v>35</v>
      </c>
      <c r="M609" s="18"/>
      <c r="N609" s="19">
        <f t="shared" ref="N609:N667" si="39">D609+60</f>
        <v>43924</v>
      </c>
      <c r="O609" s="19">
        <v>43942.0</v>
      </c>
      <c r="P609" s="14" t="s">
        <v>324</v>
      </c>
      <c r="Q609" s="13" t="str">
        <f t="shared" si="2"/>
        <v>Closed</v>
      </c>
      <c r="R609" s="17">
        <f t="shared" si="3"/>
        <v>78</v>
      </c>
      <c r="S609" s="17">
        <f t="shared" si="4"/>
        <v>18</v>
      </c>
      <c r="T609" s="13"/>
      <c r="U609" s="13">
        <v>21905.0</v>
      </c>
    </row>
    <row r="610" ht="15.75" hidden="1" customHeight="1">
      <c r="A610" s="5">
        <v>609.0</v>
      </c>
      <c r="B610" s="6" t="s">
        <v>1168</v>
      </c>
      <c r="C610" s="35" t="s">
        <v>22</v>
      </c>
      <c r="D610" s="8">
        <v>43864.0</v>
      </c>
      <c r="E610" s="8" t="s">
        <v>23</v>
      </c>
      <c r="F610" s="8" t="s">
        <v>24</v>
      </c>
      <c r="G610" s="7" t="s">
        <v>25</v>
      </c>
      <c r="H610" s="20" t="s">
        <v>33</v>
      </c>
      <c r="I610" s="10">
        <v>9001.0</v>
      </c>
      <c r="J610" s="7" t="s">
        <v>971</v>
      </c>
      <c r="K610" s="6" t="str">
        <f>IF(I610=9001,VLOOKUP(J610,'ISO-reference'!$C$1:$D$67,2,FALSE),IF(I610=45001,VLOOKUP(J610,'ISO-reference'!$A$1:$B$40,2,FALSE),IF(I610=21001,VLOOKUP(J610,'ISO-reference'!$E$1:$F$75,2,FALSE),"No ISO Mapping")))</f>
        <v> Customer satisfaction</v>
      </c>
      <c r="L610" s="7" t="s">
        <v>208</v>
      </c>
      <c r="M610" s="11"/>
      <c r="N610" s="12">
        <f t="shared" si="39"/>
        <v>43924</v>
      </c>
      <c r="O610" s="12">
        <v>43942.0</v>
      </c>
      <c r="P610" s="6" t="s">
        <v>324</v>
      </c>
      <c r="Q610" s="5" t="str">
        <f t="shared" si="2"/>
        <v>Closed</v>
      </c>
      <c r="R610" s="10">
        <f t="shared" si="3"/>
        <v>78</v>
      </c>
      <c r="S610" s="10">
        <f t="shared" si="4"/>
        <v>18</v>
      </c>
      <c r="T610" s="5"/>
      <c r="U610" s="5">
        <v>21928.0</v>
      </c>
    </row>
    <row r="611" ht="15.75" hidden="1" customHeight="1">
      <c r="A611" s="13">
        <v>610.0</v>
      </c>
      <c r="B611" s="14" t="s">
        <v>1169</v>
      </c>
      <c r="C611" s="34" t="s">
        <v>22</v>
      </c>
      <c r="D611" s="16">
        <v>43864.0</v>
      </c>
      <c r="E611" s="16" t="s">
        <v>23</v>
      </c>
      <c r="F611" s="16" t="s">
        <v>24</v>
      </c>
      <c r="G611" s="15" t="s">
        <v>25</v>
      </c>
      <c r="H611" s="20" t="s">
        <v>33</v>
      </c>
      <c r="I611" s="17">
        <v>9001.0</v>
      </c>
      <c r="J611" s="15" t="s">
        <v>971</v>
      </c>
      <c r="K611" s="14" t="str">
        <f>IF(I611=9001,VLOOKUP(J611,'ISO-reference'!$C$1:$D$67,2,FALSE),IF(I611=45001,VLOOKUP(J611,'ISO-reference'!$A$1:$B$40,2,FALSE),IF(I611=21001,VLOOKUP(J611,'ISO-reference'!$E$1:$F$75,2,FALSE),"No ISO Mapping")))</f>
        <v> Customer satisfaction</v>
      </c>
      <c r="L611" s="15" t="s">
        <v>35</v>
      </c>
      <c r="M611" s="18"/>
      <c r="N611" s="19">
        <f t="shared" si="39"/>
        <v>43924</v>
      </c>
      <c r="O611" s="19">
        <v>43934.0</v>
      </c>
      <c r="P611" s="14" t="s">
        <v>1170</v>
      </c>
      <c r="Q611" s="13" t="str">
        <f t="shared" si="2"/>
        <v>Closed</v>
      </c>
      <c r="R611" s="17">
        <f t="shared" si="3"/>
        <v>70</v>
      </c>
      <c r="S611" s="17">
        <f t="shared" si="4"/>
        <v>10</v>
      </c>
      <c r="T611" s="13"/>
      <c r="U611" s="13">
        <v>21931.0</v>
      </c>
    </row>
    <row r="612" ht="15.75" hidden="1" customHeight="1">
      <c r="A612" s="5">
        <v>611.0</v>
      </c>
      <c r="B612" s="6" t="s">
        <v>1171</v>
      </c>
      <c r="C612" s="7" t="s">
        <v>153</v>
      </c>
      <c r="D612" s="8">
        <v>43916.0</v>
      </c>
      <c r="E612" s="8" t="s">
        <v>23</v>
      </c>
      <c r="F612" s="8" t="s">
        <v>92</v>
      </c>
      <c r="G612" s="7" t="s">
        <v>970</v>
      </c>
      <c r="H612" s="20" t="s">
        <v>33</v>
      </c>
      <c r="I612" s="5">
        <v>45001.0</v>
      </c>
      <c r="J612" s="7">
        <v>7.1</v>
      </c>
      <c r="K612" s="6" t="str">
        <f>IF(I612=9001,VLOOKUP(J612,'ISO-reference'!$C$1:$D$67,2,FALSE),IF(I612=45001,VLOOKUP(J612,'ISO-reference'!$A$1:$B$40,2,FALSE),IF(I612=21001,VLOOKUP(J612,'ISO-reference'!$E$1:$F$75,2,FALSE),"No ISO Mapping")))</f>
        <v> Resources</v>
      </c>
      <c r="L612" s="7" t="s">
        <v>27</v>
      </c>
      <c r="M612" s="11"/>
      <c r="N612" s="31">
        <f t="shared" si="39"/>
        <v>43976</v>
      </c>
      <c r="O612" s="12">
        <v>44004.0</v>
      </c>
      <c r="P612" s="6" t="s">
        <v>1172</v>
      </c>
      <c r="Q612" s="5" t="str">
        <f t="shared" si="2"/>
        <v>Closed</v>
      </c>
      <c r="R612" s="10">
        <f t="shared" si="3"/>
        <v>88</v>
      </c>
      <c r="S612" s="10">
        <f t="shared" si="4"/>
        <v>28</v>
      </c>
      <c r="T612" s="5"/>
      <c r="U612" s="5">
        <v>24494.0</v>
      </c>
    </row>
    <row r="613" ht="15.75" hidden="1" customHeight="1">
      <c r="A613" s="13">
        <v>612.0</v>
      </c>
      <c r="B613" s="14" t="s">
        <v>1173</v>
      </c>
      <c r="C613" s="15" t="s">
        <v>153</v>
      </c>
      <c r="D613" s="16">
        <v>43916.0</v>
      </c>
      <c r="E613" s="16" t="s">
        <v>23</v>
      </c>
      <c r="F613" s="16" t="s">
        <v>92</v>
      </c>
      <c r="G613" s="15" t="s">
        <v>970</v>
      </c>
      <c r="H613" s="20" t="s">
        <v>33</v>
      </c>
      <c r="I613" s="13">
        <v>45001.0</v>
      </c>
      <c r="J613" s="15">
        <v>9.1</v>
      </c>
      <c r="K613" s="14" t="str">
        <f>IF(I613=9001,VLOOKUP(J613,'ISO-reference'!$C$1:$D$67,2,FALSE),IF(I613=45001,VLOOKUP(J613,'ISO-reference'!$A$1:$B$40,2,FALSE),IF(I613=21001,VLOOKUP(J613,'ISO-reference'!$E$1:$F$75,2,FALSE),"No ISO Mapping")))</f>
        <v> Monitoring, measurement, analysis &amp; performance evaluation</v>
      </c>
      <c r="L613" s="15" t="s">
        <v>30</v>
      </c>
      <c r="M613" s="18"/>
      <c r="N613" s="38">
        <f t="shared" si="39"/>
        <v>43976</v>
      </c>
      <c r="O613" s="19">
        <v>43990.0</v>
      </c>
      <c r="P613" s="14" t="s">
        <v>1174</v>
      </c>
      <c r="Q613" s="13" t="str">
        <f t="shared" si="2"/>
        <v>Closed</v>
      </c>
      <c r="R613" s="17">
        <f t="shared" si="3"/>
        <v>74</v>
      </c>
      <c r="S613" s="17">
        <f t="shared" si="4"/>
        <v>14</v>
      </c>
      <c r="T613" s="13"/>
      <c r="U613" s="13">
        <v>24495.0</v>
      </c>
    </row>
    <row r="614" ht="15.75" hidden="1" customHeight="1">
      <c r="A614" s="5">
        <v>613.0</v>
      </c>
      <c r="B614" s="6" t="s">
        <v>1175</v>
      </c>
      <c r="C614" s="7" t="s">
        <v>153</v>
      </c>
      <c r="D614" s="8">
        <v>43916.0</v>
      </c>
      <c r="E614" s="8" t="s">
        <v>23</v>
      </c>
      <c r="F614" s="8" t="s">
        <v>92</v>
      </c>
      <c r="G614" s="7" t="s">
        <v>970</v>
      </c>
      <c r="H614" s="20" t="s">
        <v>33</v>
      </c>
      <c r="I614" s="5">
        <v>45001.0</v>
      </c>
      <c r="J614" s="7" t="s">
        <v>615</v>
      </c>
      <c r="K614" s="6" t="str">
        <f>IF(I614=9001,VLOOKUP(J614,'ISO-reference'!$C$1:$D$67,2,FALSE),IF(I614=45001,VLOOKUP(J614,'ISO-reference'!$A$1:$B$40,2,FALSE),IF(I614=21001,VLOOKUP(J614,'ISO-reference'!$E$1:$F$75,2,FALSE),"No ISO Mapping")))</f>
        <v> Eliminating Hazards and reducing OH&amp;S risks</v>
      </c>
      <c r="L614" s="7" t="s">
        <v>30</v>
      </c>
      <c r="M614" s="11"/>
      <c r="N614" s="31">
        <f t="shared" si="39"/>
        <v>43976</v>
      </c>
      <c r="O614" s="12">
        <v>43979.0</v>
      </c>
      <c r="P614" s="6" t="s">
        <v>1176</v>
      </c>
      <c r="Q614" s="5" t="str">
        <f t="shared" si="2"/>
        <v>Closed</v>
      </c>
      <c r="R614" s="10">
        <f t="shared" si="3"/>
        <v>63</v>
      </c>
      <c r="S614" s="10">
        <f t="shared" si="4"/>
        <v>3</v>
      </c>
      <c r="T614" s="5"/>
      <c r="U614" s="5">
        <v>24496.0</v>
      </c>
    </row>
    <row r="615" ht="15.75" hidden="1" customHeight="1">
      <c r="A615" s="13">
        <v>614.0</v>
      </c>
      <c r="B615" s="14" t="s">
        <v>1177</v>
      </c>
      <c r="C615" s="15" t="s">
        <v>153</v>
      </c>
      <c r="D615" s="16">
        <v>43916.0</v>
      </c>
      <c r="E615" s="16" t="s">
        <v>23</v>
      </c>
      <c r="F615" s="16" t="s">
        <v>92</v>
      </c>
      <c r="G615" s="15" t="s">
        <v>970</v>
      </c>
      <c r="H615" s="20" t="s">
        <v>33</v>
      </c>
      <c r="I615" s="13">
        <v>45001.0</v>
      </c>
      <c r="J615" s="15">
        <v>4.2</v>
      </c>
      <c r="K615" s="14" t="str">
        <f>IF(I615=9001,VLOOKUP(J615,'ISO-reference'!$C$1:$D$67,2,FALSE),IF(I615=45001,VLOOKUP(J615,'ISO-reference'!$A$1:$B$40,2,FALSE),IF(I615=21001,VLOOKUP(J615,'ISO-reference'!$E$1:$F$75,2,FALSE),"No ISO Mapping")))</f>
        <v> Needs &amp; Expectations of workers and other interested parties</v>
      </c>
      <c r="L615" s="15" t="s">
        <v>89</v>
      </c>
      <c r="M615" s="18"/>
      <c r="N615" s="38">
        <f t="shared" si="39"/>
        <v>43976</v>
      </c>
      <c r="O615" s="19">
        <v>43990.0</v>
      </c>
      <c r="P615" s="14" t="s">
        <v>1178</v>
      </c>
      <c r="Q615" s="13" t="str">
        <f t="shared" si="2"/>
        <v>Closed</v>
      </c>
      <c r="R615" s="17">
        <f t="shared" si="3"/>
        <v>74</v>
      </c>
      <c r="S615" s="17">
        <f t="shared" si="4"/>
        <v>14</v>
      </c>
      <c r="T615" s="13"/>
      <c r="U615" s="13">
        <v>24497.0</v>
      </c>
    </row>
    <row r="616" ht="15.75" hidden="1" customHeight="1">
      <c r="A616" s="5">
        <v>615.0</v>
      </c>
      <c r="B616" s="6" t="s">
        <v>1179</v>
      </c>
      <c r="C616" s="7" t="s">
        <v>153</v>
      </c>
      <c r="D616" s="8">
        <v>43916.0</v>
      </c>
      <c r="E616" s="8" t="s">
        <v>23</v>
      </c>
      <c r="F616" s="8" t="s">
        <v>92</v>
      </c>
      <c r="G616" s="7" t="s">
        <v>970</v>
      </c>
      <c r="H616" s="20" t="s">
        <v>33</v>
      </c>
      <c r="I616" s="5">
        <v>45001.0</v>
      </c>
      <c r="J616" s="7">
        <v>7.1</v>
      </c>
      <c r="K616" s="6" t="str">
        <f>IF(I616=9001,VLOOKUP(J616,'ISO-reference'!$C$1:$D$67,2,FALSE),IF(I616=45001,VLOOKUP(J616,'ISO-reference'!$A$1:$B$40,2,FALSE),IF(I616=21001,VLOOKUP(J616,'ISO-reference'!$E$1:$F$75,2,FALSE),"No ISO Mapping")))</f>
        <v> Resources</v>
      </c>
      <c r="L616" s="7" t="s">
        <v>27</v>
      </c>
      <c r="M616" s="11"/>
      <c r="N616" s="31">
        <f t="shared" si="39"/>
        <v>43976</v>
      </c>
      <c r="O616" s="12">
        <v>43979.0</v>
      </c>
      <c r="P616" s="6" t="s">
        <v>1180</v>
      </c>
      <c r="Q616" s="5" t="str">
        <f t="shared" si="2"/>
        <v>Closed</v>
      </c>
      <c r="R616" s="10">
        <f t="shared" si="3"/>
        <v>63</v>
      </c>
      <c r="S616" s="10">
        <f t="shared" si="4"/>
        <v>3</v>
      </c>
      <c r="T616" s="5"/>
      <c r="U616" s="5">
        <v>24498.0</v>
      </c>
    </row>
    <row r="617" ht="15.75" hidden="1" customHeight="1">
      <c r="A617" s="13">
        <v>616.0</v>
      </c>
      <c r="B617" s="14" t="s">
        <v>1181</v>
      </c>
      <c r="C617" s="15" t="s">
        <v>153</v>
      </c>
      <c r="D617" s="16">
        <v>43916.0</v>
      </c>
      <c r="E617" s="16" t="s">
        <v>23</v>
      </c>
      <c r="F617" s="16" t="s">
        <v>92</v>
      </c>
      <c r="G617" s="15" t="s">
        <v>970</v>
      </c>
      <c r="H617" s="20" t="s">
        <v>33</v>
      </c>
      <c r="I617" s="13">
        <v>45001.0</v>
      </c>
      <c r="J617" s="15">
        <v>7.5</v>
      </c>
      <c r="K617" s="14" t="str">
        <f>IF(I617=9001,VLOOKUP(J617,'ISO-reference'!$C$1:$D$67,2,FALSE),IF(I617=45001,VLOOKUP(J617,'ISO-reference'!$A$1:$B$40,2,FALSE),IF(I617=21001,VLOOKUP(J617,'ISO-reference'!$E$1:$F$75,2,FALSE),"No ISO Mapping")))</f>
        <v> Documented information</v>
      </c>
      <c r="L617" s="15" t="s">
        <v>30</v>
      </c>
      <c r="M617" s="18"/>
      <c r="N617" s="38">
        <f t="shared" si="39"/>
        <v>43976</v>
      </c>
      <c r="O617" s="19">
        <v>44000.0</v>
      </c>
      <c r="P617" s="14" t="s">
        <v>1182</v>
      </c>
      <c r="Q617" s="13" t="str">
        <f t="shared" si="2"/>
        <v>Closed</v>
      </c>
      <c r="R617" s="17">
        <f t="shared" si="3"/>
        <v>84</v>
      </c>
      <c r="S617" s="17">
        <f t="shared" si="4"/>
        <v>24</v>
      </c>
      <c r="T617" s="13"/>
      <c r="U617" s="13">
        <v>24500.0</v>
      </c>
    </row>
    <row r="618" ht="15.75" hidden="1" customHeight="1">
      <c r="A618" s="5">
        <v>617.0</v>
      </c>
      <c r="B618" s="6" t="s">
        <v>1183</v>
      </c>
      <c r="C618" s="7" t="s">
        <v>153</v>
      </c>
      <c r="D618" s="8">
        <v>43916.0</v>
      </c>
      <c r="E618" s="8" t="s">
        <v>23</v>
      </c>
      <c r="F618" s="8" t="s">
        <v>92</v>
      </c>
      <c r="G618" s="7" t="s">
        <v>970</v>
      </c>
      <c r="H618" s="20" t="s">
        <v>33</v>
      </c>
      <c r="I618" s="5">
        <v>45001.0</v>
      </c>
      <c r="J618" s="7" t="s">
        <v>1184</v>
      </c>
      <c r="K618" s="6" t="str">
        <f>IF(I618=9001,VLOOKUP(J618,'ISO-reference'!$C$1:$D$67,2,FALSE),IF(I618=45001,VLOOKUP(J618,'ISO-reference'!$A$1:$B$40,2,FALSE),IF(I618=21001,VLOOKUP(J618,'ISO-reference'!$E$1:$F$75,2,FALSE),"No ISO Mapping")))</f>
        <v> Procurement</v>
      </c>
      <c r="L618" s="7" t="s">
        <v>30</v>
      </c>
      <c r="M618" s="11"/>
      <c r="N618" s="31">
        <f t="shared" si="39"/>
        <v>43976</v>
      </c>
      <c r="O618" s="12">
        <v>44034.0</v>
      </c>
      <c r="P618" s="6" t="s">
        <v>1185</v>
      </c>
      <c r="Q618" s="5" t="str">
        <f t="shared" si="2"/>
        <v>Closed</v>
      </c>
      <c r="R618" s="10">
        <f t="shared" si="3"/>
        <v>118</v>
      </c>
      <c r="S618" s="10">
        <f t="shared" si="4"/>
        <v>58</v>
      </c>
      <c r="T618" s="5"/>
      <c r="U618" s="5">
        <v>24501.0</v>
      </c>
    </row>
    <row r="619" ht="15.75" hidden="1" customHeight="1">
      <c r="A619" s="13">
        <v>618.0</v>
      </c>
      <c r="B619" s="14" t="s">
        <v>1186</v>
      </c>
      <c r="C619" s="15" t="s">
        <v>153</v>
      </c>
      <c r="D619" s="16">
        <v>43916.0</v>
      </c>
      <c r="E619" s="16" t="s">
        <v>23</v>
      </c>
      <c r="F619" s="16" t="s">
        <v>92</v>
      </c>
      <c r="G619" s="15" t="s">
        <v>970</v>
      </c>
      <c r="H619" s="20" t="s">
        <v>33</v>
      </c>
      <c r="I619" s="13">
        <v>45001.0</v>
      </c>
      <c r="J619" s="15" t="s">
        <v>971</v>
      </c>
      <c r="K619" s="14" t="str">
        <f>IF(I619=9001,VLOOKUP(J619,'ISO-reference'!$C$1:$D$67,2,FALSE),IF(I619=45001,VLOOKUP(J619,'ISO-reference'!$A$1:$B$40,2,FALSE),IF(I619=21001,VLOOKUP(J619,'ISO-reference'!$E$1:$F$75,2,FALSE),"No ISO Mapping")))</f>
        <v> Evaluation of Complaince</v>
      </c>
      <c r="L619" s="15" t="s">
        <v>30</v>
      </c>
      <c r="M619" s="18"/>
      <c r="N619" s="38">
        <f t="shared" si="39"/>
        <v>43976</v>
      </c>
      <c r="O619" s="19">
        <v>44033.0</v>
      </c>
      <c r="P619" s="14" t="s">
        <v>292</v>
      </c>
      <c r="Q619" s="13" t="str">
        <f t="shared" si="2"/>
        <v>Closed</v>
      </c>
      <c r="R619" s="17">
        <f t="shared" si="3"/>
        <v>117</v>
      </c>
      <c r="S619" s="17">
        <f t="shared" si="4"/>
        <v>57</v>
      </c>
      <c r="T619" s="13"/>
      <c r="U619" s="13">
        <v>24502.0</v>
      </c>
    </row>
    <row r="620" ht="15.75" hidden="1" customHeight="1">
      <c r="A620" s="5">
        <v>619.0</v>
      </c>
      <c r="B620" s="6" t="s">
        <v>1187</v>
      </c>
      <c r="C620" s="7" t="s">
        <v>153</v>
      </c>
      <c r="D620" s="8">
        <v>43916.0</v>
      </c>
      <c r="E620" s="8" t="s">
        <v>23</v>
      </c>
      <c r="F620" s="8" t="s">
        <v>92</v>
      </c>
      <c r="G620" s="7" t="s">
        <v>970</v>
      </c>
      <c r="H620" s="20" t="s">
        <v>33</v>
      </c>
      <c r="I620" s="5">
        <v>45001.0</v>
      </c>
      <c r="J620" s="7">
        <v>8.1</v>
      </c>
      <c r="K620" s="6" t="str">
        <f>IF(I620=9001,VLOOKUP(J620,'ISO-reference'!$C$1:$D$67,2,FALSE),IF(I620=45001,VLOOKUP(J620,'ISO-reference'!$A$1:$B$40,2,FALSE),IF(I620=21001,VLOOKUP(J620,'ISO-reference'!$E$1:$F$75,2,FALSE),"No ISO Mapping")))</f>
        <v> Operational planning and control</v>
      </c>
      <c r="L620" s="7" t="s">
        <v>30</v>
      </c>
      <c r="M620" s="11"/>
      <c r="N620" s="31">
        <f t="shared" si="39"/>
        <v>43976</v>
      </c>
      <c r="O620" s="12">
        <v>44034.0</v>
      </c>
      <c r="P620" s="6" t="s">
        <v>1188</v>
      </c>
      <c r="Q620" s="5" t="str">
        <f t="shared" si="2"/>
        <v>Closed</v>
      </c>
      <c r="R620" s="10">
        <f t="shared" si="3"/>
        <v>118</v>
      </c>
      <c r="S620" s="10">
        <f t="shared" si="4"/>
        <v>58</v>
      </c>
      <c r="T620" s="5"/>
      <c r="U620" s="5">
        <v>24503.0</v>
      </c>
    </row>
    <row r="621" ht="15.75" hidden="1" customHeight="1">
      <c r="A621" s="13">
        <v>620.0</v>
      </c>
      <c r="B621" s="14" t="s">
        <v>1189</v>
      </c>
      <c r="C621" s="15" t="s">
        <v>153</v>
      </c>
      <c r="D621" s="16">
        <v>43916.0</v>
      </c>
      <c r="E621" s="16" t="s">
        <v>23</v>
      </c>
      <c r="F621" s="16" t="s">
        <v>92</v>
      </c>
      <c r="G621" s="15" t="s">
        <v>970</v>
      </c>
      <c r="H621" s="20" t="s">
        <v>33</v>
      </c>
      <c r="I621" s="13">
        <v>45001.0</v>
      </c>
      <c r="J621" s="15">
        <v>8.2</v>
      </c>
      <c r="K621" s="14" t="str">
        <f>IF(I621=9001,VLOOKUP(J621,'ISO-reference'!$C$1:$D$67,2,FALSE),IF(I621=45001,VLOOKUP(J621,'ISO-reference'!$A$1:$B$40,2,FALSE),IF(I621=21001,VLOOKUP(J621,'ISO-reference'!$E$1:$F$75,2,FALSE),"No ISO Mapping")))</f>
        <v> Emergency preparedness and response</v>
      </c>
      <c r="L621" s="15" t="s">
        <v>30</v>
      </c>
      <c r="M621" s="18"/>
      <c r="N621" s="38">
        <f t="shared" si="39"/>
        <v>43976</v>
      </c>
      <c r="O621" s="19">
        <v>43990.0</v>
      </c>
      <c r="P621" s="14" t="s">
        <v>1190</v>
      </c>
      <c r="Q621" s="13" t="str">
        <f t="shared" si="2"/>
        <v>Closed</v>
      </c>
      <c r="R621" s="17">
        <f t="shared" si="3"/>
        <v>74</v>
      </c>
      <c r="S621" s="17">
        <f t="shared" si="4"/>
        <v>14</v>
      </c>
      <c r="T621" s="13"/>
      <c r="U621" s="13">
        <v>24505.0</v>
      </c>
    </row>
    <row r="622" ht="15.75" hidden="1" customHeight="1">
      <c r="A622" s="5">
        <v>621.0</v>
      </c>
      <c r="B622" s="6" t="s">
        <v>1191</v>
      </c>
      <c r="C622" s="7" t="s">
        <v>153</v>
      </c>
      <c r="D622" s="8">
        <v>43916.0</v>
      </c>
      <c r="E622" s="8" t="s">
        <v>23</v>
      </c>
      <c r="F622" s="8" t="s">
        <v>92</v>
      </c>
      <c r="G622" s="7" t="s">
        <v>970</v>
      </c>
      <c r="H622" s="20" t="s">
        <v>33</v>
      </c>
      <c r="I622" s="5">
        <v>45001.0</v>
      </c>
      <c r="J622" s="7">
        <v>8.2</v>
      </c>
      <c r="K622" s="6" t="str">
        <f>IF(I622=9001,VLOOKUP(J622,'ISO-reference'!$C$1:$D$67,2,FALSE),IF(I622=45001,VLOOKUP(J622,'ISO-reference'!$A$1:$B$40,2,FALSE),IF(I622=21001,VLOOKUP(J622,'ISO-reference'!$E$1:$F$75,2,FALSE),"No ISO Mapping")))</f>
        <v> Emergency preparedness and response</v>
      </c>
      <c r="L622" s="7" t="s">
        <v>30</v>
      </c>
      <c r="M622" s="11"/>
      <c r="N622" s="31">
        <f t="shared" si="39"/>
        <v>43976</v>
      </c>
      <c r="O622" s="12">
        <v>43990.0</v>
      </c>
      <c r="P622" s="6" t="s">
        <v>1192</v>
      </c>
      <c r="Q622" s="5" t="str">
        <f t="shared" si="2"/>
        <v>Closed</v>
      </c>
      <c r="R622" s="10">
        <f t="shared" si="3"/>
        <v>74</v>
      </c>
      <c r="S622" s="10">
        <f t="shared" si="4"/>
        <v>14</v>
      </c>
      <c r="T622" s="5"/>
      <c r="U622" s="5">
        <v>24506.0</v>
      </c>
    </row>
    <row r="623" ht="15.75" hidden="1" customHeight="1">
      <c r="A623" s="13">
        <v>622.0</v>
      </c>
      <c r="B623" s="14" t="s">
        <v>1193</v>
      </c>
      <c r="C623" s="15" t="s">
        <v>153</v>
      </c>
      <c r="D623" s="16">
        <v>43916.0</v>
      </c>
      <c r="E623" s="16" t="s">
        <v>23</v>
      </c>
      <c r="F623" s="16" t="s">
        <v>92</v>
      </c>
      <c r="G623" s="15" t="s">
        <v>970</v>
      </c>
      <c r="H623" s="20" t="s">
        <v>33</v>
      </c>
      <c r="I623" s="13">
        <v>45001.0</v>
      </c>
      <c r="J623" s="15" t="s">
        <v>1064</v>
      </c>
      <c r="K623" s="14" t="str">
        <f>IF(I623=9001,VLOOKUP(J623,'ISO-reference'!$C$1:$D$67,2,FALSE),IF(I623=45001,VLOOKUP(J623,'ISO-reference'!$A$1:$B$40,2,FALSE),IF(I623=21001,VLOOKUP(J623,'ISO-reference'!$E$1:$F$75,2,FALSE),"No ISO Mapping")))</f>
        <v> General (Documented Info)</v>
      </c>
      <c r="L623" s="15" t="s">
        <v>30</v>
      </c>
      <c r="M623" s="18"/>
      <c r="N623" s="38">
        <f t="shared" si="39"/>
        <v>43976</v>
      </c>
      <c r="O623" s="19">
        <v>44033.0</v>
      </c>
      <c r="P623" s="14" t="s">
        <v>292</v>
      </c>
      <c r="Q623" s="13" t="str">
        <f t="shared" si="2"/>
        <v>Closed</v>
      </c>
      <c r="R623" s="17">
        <f t="shared" si="3"/>
        <v>117</v>
      </c>
      <c r="S623" s="17">
        <f t="shared" si="4"/>
        <v>57</v>
      </c>
      <c r="T623" s="13"/>
      <c r="U623" s="13">
        <v>24507.0</v>
      </c>
    </row>
    <row r="624" ht="15.75" hidden="1" customHeight="1">
      <c r="A624" s="5">
        <v>623.0</v>
      </c>
      <c r="B624" s="6" t="s">
        <v>1194</v>
      </c>
      <c r="C624" s="7" t="s">
        <v>153</v>
      </c>
      <c r="D624" s="8">
        <v>43916.0</v>
      </c>
      <c r="E624" s="8" t="s">
        <v>23</v>
      </c>
      <c r="F624" s="8" t="s">
        <v>92</v>
      </c>
      <c r="G624" s="7" t="s">
        <v>970</v>
      </c>
      <c r="H624" s="20" t="s">
        <v>33</v>
      </c>
      <c r="I624" s="5">
        <v>45001.0</v>
      </c>
      <c r="J624" s="7">
        <v>7.1</v>
      </c>
      <c r="K624" s="6" t="str">
        <f>IF(I624=9001,VLOOKUP(J624,'ISO-reference'!$C$1:$D$67,2,FALSE),IF(I624=45001,VLOOKUP(J624,'ISO-reference'!$A$1:$B$40,2,FALSE),IF(I624=21001,VLOOKUP(J624,'ISO-reference'!$E$1:$F$75,2,FALSE),"No ISO Mapping")))</f>
        <v> Resources</v>
      </c>
      <c r="L624" s="7" t="s">
        <v>27</v>
      </c>
      <c r="M624" s="11"/>
      <c r="N624" s="31">
        <f t="shared" si="39"/>
        <v>43976</v>
      </c>
      <c r="O624" s="12">
        <v>43990.0</v>
      </c>
      <c r="P624" s="6" t="s">
        <v>1195</v>
      </c>
      <c r="Q624" s="5" t="str">
        <f t="shared" si="2"/>
        <v>Closed</v>
      </c>
      <c r="R624" s="10">
        <f t="shared" si="3"/>
        <v>74</v>
      </c>
      <c r="S624" s="10">
        <f t="shared" si="4"/>
        <v>14</v>
      </c>
      <c r="T624" s="5"/>
      <c r="U624" s="5">
        <v>24508.0</v>
      </c>
    </row>
    <row r="625" ht="15.75" hidden="1" customHeight="1">
      <c r="A625" s="13">
        <v>624.0</v>
      </c>
      <c r="B625" s="14" t="s">
        <v>1196</v>
      </c>
      <c r="C625" s="15" t="s">
        <v>153</v>
      </c>
      <c r="D625" s="16">
        <v>43916.0</v>
      </c>
      <c r="E625" s="16" t="s">
        <v>23</v>
      </c>
      <c r="F625" s="16" t="s">
        <v>92</v>
      </c>
      <c r="G625" s="15" t="s">
        <v>970</v>
      </c>
      <c r="H625" s="20" t="s">
        <v>33</v>
      </c>
      <c r="I625" s="13">
        <v>45001.0</v>
      </c>
      <c r="J625" s="15" t="s">
        <v>456</v>
      </c>
      <c r="K625" s="14" t="str">
        <f>IF(I625=9001,VLOOKUP(J625,'ISO-reference'!$C$1:$D$67,2,FALSE),IF(I625=45001,VLOOKUP(J625,'ISO-reference'!$A$1:$B$40,2,FALSE),IF(I625=21001,VLOOKUP(J625,'ISO-reference'!$E$1:$F$75,2,FALSE),"No ISO Mapping")))</f>
        <v> Hazard identification &amp; assessment of risks and opportunities</v>
      </c>
      <c r="L625" s="15" t="s">
        <v>89</v>
      </c>
      <c r="M625" s="18"/>
      <c r="N625" s="38">
        <f t="shared" si="39"/>
        <v>43976</v>
      </c>
      <c r="O625" s="19">
        <v>43979.0</v>
      </c>
      <c r="P625" s="14" t="s">
        <v>1197</v>
      </c>
      <c r="Q625" s="13" t="str">
        <f t="shared" si="2"/>
        <v>Closed</v>
      </c>
      <c r="R625" s="17">
        <f t="shared" si="3"/>
        <v>63</v>
      </c>
      <c r="S625" s="17">
        <f t="shared" si="4"/>
        <v>3</v>
      </c>
      <c r="T625" s="13"/>
      <c r="U625" s="13">
        <v>24509.0</v>
      </c>
    </row>
    <row r="626" ht="15.75" hidden="1" customHeight="1">
      <c r="A626" s="5">
        <v>625.0</v>
      </c>
      <c r="B626" s="6" t="s">
        <v>1171</v>
      </c>
      <c r="C626" s="7" t="s">
        <v>153</v>
      </c>
      <c r="D626" s="8">
        <v>43920.0</v>
      </c>
      <c r="E626" s="8" t="s">
        <v>23</v>
      </c>
      <c r="F626" s="8" t="s">
        <v>92</v>
      </c>
      <c r="G626" s="7" t="s">
        <v>515</v>
      </c>
      <c r="H626" s="20" t="s">
        <v>33</v>
      </c>
      <c r="I626" s="5">
        <v>45001.0</v>
      </c>
      <c r="J626" s="7">
        <v>7.1</v>
      </c>
      <c r="K626" s="6" t="str">
        <f>IF(I626=9001,VLOOKUP(J626,'ISO-reference'!$C$1:$D$67,2,FALSE),IF(I626=45001,VLOOKUP(J626,'ISO-reference'!$A$1:$B$40,2,FALSE),IF(I626=21001,VLOOKUP(J626,'ISO-reference'!$E$1:$F$75,2,FALSE),"No ISO Mapping")))</f>
        <v> Resources</v>
      </c>
      <c r="L626" s="7" t="s">
        <v>27</v>
      </c>
      <c r="M626" s="11"/>
      <c r="N626" s="31">
        <f t="shared" si="39"/>
        <v>43980</v>
      </c>
      <c r="O626" s="12">
        <v>44034.0</v>
      </c>
      <c r="P626" s="6" t="s">
        <v>1198</v>
      </c>
      <c r="Q626" s="5" t="str">
        <f t="shared" si="2"/>
        <v>Closed</v>
      </c>
      <c r="R626" s="10">
        <f t="shared" si="3"/>
        <v>114</v>
      </c>
      <c r="S626" s="10">
        <f t="shared" si="4"/>
        <v>54</v>
      </c>
      <c r="T626" s="5"/>
      <c r="U626" s="5">
        <v>24524.0</v>
      </c>
    </row>
    <row r="627" ht="15.75" hidden="1" customHeight="1">
      <c r="A627" s="13">
        <v>626.0</v>
      </c>
      <c r="B627" s="14" t="s">
        <v>1173</v>
      </c>
      <c r="C627" s="15" t="s">
        <v>153</v>
      </c>
      <c r="D627" s="16">
        <v>43920.0</v>
      </c>
      <c r="E627" s="16" t="s">
        <v>23</v>
      </c>
      <c r="F627" s="16" t="s">
        <v>92</v>
      </c>
      <c r="G627" s="15" t="s">
        <v>515</v>
      </c>
      <c r="H627" s="20" t="s">
        <v>33</v>
      </c>
      <c r="I627" s="13">
        <v>45001.0</v>
      </c>
      <c r="J627" s="15">
        <v>9.1</v>
      </c>
      <c r="K627" s="14" t="str">
        <f>IF(I627=9001,VLOOKUP(J627,'ISO-reference'!$C$1:$D$67,2,FALSE),IF(I627=45001,VLOOKUP(J627,'ISO-reference'!$A$1:$B$40,2,FALSE),IF(I627=21001,VLOOKUP(J627,'ISO-reference'!$E$1:$F$75,2,FALSE),"No ISO Mapping")))</f>
        <v> Monitoring, measurement, analysis &amp; performance evaluation</v>
      </c>
      <c r="L627" s="15" t="s">
        <v>30</v>
      </c>
      <c r="M627" s="18"/>
      <c r="N627" s="38">
        <f t="shared" si="39"/>
        <v>43980</v>
      </c>
      <c r="O627" s="19">
        <v>43990.0</v>
      </c>
      <c r="P627" s="14" t="s">
        <v>1180</v>
      </c>
      <c r="Q627" s="13" t="str">
        <f t="shared" si="2"/>
        <v>Closed</v>
      </c>
      <c r="R627" s="17">
        <f t="shared" si="3"/>
        <v>70</v>
      </c>
      <c r="S627" s="17">
        <f t="shared" si="4"/>
        <v>10</v>
      </c>
      <c r="T627" s="13"/>
      <c r="U627" s="13">
        <v>24527.0</v>
      </c>
    </row>
    <row r="628" ht="15.75" hidden="1" customHeight="1">
      <c r="A628" s="5">
        <v>627.0</v>
      </c>
      <c r="B628" s="6" t="s">
        <v>1177</v>
      </c>
      <c r="C628" s="7" t="s">
        <v>153</v>
      </c>
      <c r="D628" s="8">
        <v>43920.0</v>
      </c>
      <c r="E628" s="8" t="s">
        <v>23</v>
      </c>
      <c r="F628" s="8" t="s">
        <v>92</v>
      </c>
      <c r="G628" s="7" t="s">
        <v>515</v>
      </c>
      <c r="H628" s="20" t="s">
        <v>33</v>
      </c>
      <c r="I628" s="5">
        <v>45001.0</v>
      </c>
      <c r="J628" s="7">
        <v>4.2</v>
      </c>
      <c r="K628" s="6" t="str">
        <f>IF(I628=9001,VLOOKUP(J628,'ISO-reference'!$C$1:$D$67,2,FALSE),IF(I628=45001,VLOOKUP(J628,'ISO-reference'!$A$1:$B$40,2,FALSE),IF(I628=21001,VLOOKUP(J628,'ISO-reference'!$E$1:$F$75,2,FALSE),"No ISO Mapping")))</f>
        <v> Needs &amp; Expectations of workers and other interested parties</v>
      </c>
      <c r="L628" s="7" t="s">
        <v>89</v>
      </c>
      <c r="M628" s="11"/>
      <c r="N628" s="31">
        <f t="shared" si="39"/>
        <v>43980</v>
      </c>
      <c r="O628" s="12">
        <v>43990.0</v>
      </c>
      <c r="P628" s="6" t="s">
        <v>1178</v>
      </c>
      <c r="Q628" s="5" t="str">
        <f t="shared" si="2"/>
        <v>Closed</v>
      </c>
      <c r="R628" s="10">
        <f t="shared" si="3"/>
        <v>70</v>
      </c>
      <c r="S628" s="10">
        <f t="shared" si="4"/>
        <v>10</v>
      </c>
      <c r="T628" s="5"/>
      <c r="U628" s="5">
        <v>24594.0</v>
      </c>
    </row>
    <row r="629" ht="15.75" hidden="1" customHeight="1">
      <c r="A629" s="13">
        <v>628.0</v>
      </c>
      <c r="B629" s="14" t="s">
        <v>1199</v>
      </c>
      <c r="C629" s="15" t="s">
        <v>153</v>
      </c>
      <c r="D629" s="16">
        <v>43920.0</v>
      </c>
      <c r="E629" s="16" t="s">
        <v>23</v>
      </c>
      <c r="F629" s="16" t="s">
        <v>92</v>
      </c>
      <c r="G629" s="15" t="s">
        <v>515</v>
      </c>
      <c r="H629" s="20" t="s">
        <v>33</v>
      </c>
      <c r="I629" s="13">
        <v>45001.0</v>
      </c>
      <c r="J629" s="15">
        <v>7.1</v>
      </c>
      <c r="K629" s="14" t="str">
        <f>IF(I629=9001,VLOOKUP(J629,'ISO-reference'!$C$1:$D$67,2,FALSE),IF(I629=45001,VLOOKUP(J629,'ISO-reference'!$A$1:$B$40,2,FALSE),IF(I629=21001,VLOOKUP(J629,'ISO-reference'!$E$1:$F$75,2,FALSE),"No ISO Mapping")))</f>
        <v> Resources</v>
      </c>
      <c r="L629" s="15" t="s">
        <v>27</v>
      </c>
      <c r="M629" s="18"/>
      <c r="N629" s="38">
        <f t="shared" si="39"/>
        <v>43980</v>
      </c>
      <c r="O629" s="19">
        <v>43979.0</v>
      </c>
      <c r="P629" s="14" t="s">
        <v>1180</v>
      </c>
      <c r="Q629" s="13" t="str">
        <f t="shared" si="2"/>
        <v>Closed</v>
      </c>
      <c r="R629" s="17">
        <f t="shared" si="3"/>
        <v>59</v>
      </c>
      <c r="S629" s="17">
        <f t="shared" si="4"/>
        <v>-1</v>
      </c>
      <c r="T629" s="13"/>
      <c r="U629" s="13">
        <v>24596.0</v>
      </c>
    </row>
    <row r="630" ht="15.75" hidden="1" customHeight="1">
      <c r="A630" s="5">
        <v>629.0</v>
      </c>
      <c r="B630" s="6" t="s">
        <v>1181</v>
      </c>
      <c r="C630" s="7" t="s">
        <v>153</v>
      </c>
      <c r="D630" s="8">
        <v>43920.0</v>
      </c>
      <c r="E630" s="8" t="s">
        <v>23</v>
      </c>
      <c r="F630" s="8" t="s">
        <v>92</v>
      </c>
      <c r="G630" s="7" t="s">
        <v>515</v>
      </c>
      <c r="H630" s="20" t="s">
        <v>33</v>
      </c>
      <c r="I630" s="5">
        <v>45001.0</v>
      </c>
      <c r="J630" s="7">
        <v>7.5</v>
      </c>
      <c r="K630" s="6" t="str">
        <f>IF(I630=9001,VLOOKUP(J630,'ISO-reference'!$C$1:$D$67,2,FALSE),IF(I630=45001,VLOOKUP(J630,'ISO-reference'!$A$1:$B$40,2,FALSE),IF(I630=21001,VLOOKUP(J630,'ISO-reference'!$E$1:$F$75,2,FALSE),"No ISO Mapping")))</f>
        <v> Documented information</v>
      </c>
      <c r="L630" s="7" t="s">
        <v>30</v>
      </c>
      <c r="M630" s="11"/>
      <c r="N630" s="31">
        <f t="shared" si="39"/>
        <v>43980</v>
      </c>
      <c r="O630" s="12">
        <v>44000.0</v>
      </c>
      <c r="P630" s="6" t="s">
        <v>1182</v>
      </c>
      <c r="Q630" s="5" t="str">
        <f t="shared" si="2"/>
        <v>Closed</v>
      </c>
      <c r="R630" s="10">
        <f t="shared" si="3"/>
        <v>80</v>
      </c>
      <c r="S630" s="10">
        <f t="shared" si="4"/>
        <v>20</v>
      </c>
      <c r="T630" s="5"/>
      <c r="U630" s="5">
        <v>24597.0</v>
      </c>
    </row>
    <row r="631" ht="15.75" hidden="1" customHeight="1">
      <c r="A631" s="13">
        <v>630.0</v>
      </c>
      <c r="B631" s="14" t="s">
        <v>1200</v>
      </c>
      <c r="C631" s="15" t="s">
        <v>153</v>
      </c>
      <c r="D631" s="16">
        <v>43920.0</v>
      </c>
      <c r="E631" s="16" t="s">
        <v>23</v>
      </c>
      <c r="F631" s="16" t="s">
        <v>92</v>
      </c>
      <c r="G631" s="15" t="s">
        <v>515</v>
      </c>
      <c r="H631" s="20" t="s">
        <v>33</v>
      </c>
      <c r="I631" s="13">
        <v>45001.0</v>
      </c>
      <c r="J631" s="15" t="s">
        <v>1184</v>
      </c>
      <c r="K631" s="14" t="str">
        <f>IF(I631=9001,VLOOKUP(J631,'ISO-reference'!$C$1:$D$67,2,FALSE),IF(I631=45001,VLOOKUP(J631,'ISO-reference'!$A$1:$B$40,2,FALSE),IF(I631=21001,VLOOKUP(J631,'ISO-reference'!$E$1:$F$75,2,FALSE),"No ISO Mapping")))</f>
        <v> Procurement</v>
      </c>
      <c r="L631" s="15" t="s">
        <v>30</v>
      </c>
      <c r="M631" s="18"/>
      <c r="N631" s="38">
        <f t="shared" si="39"/>
        <v>43980</v>
      </c>
      <c r="O631" s="19">
        <v>44000.0</v>
      </c>
      <c r="P631" s="14" t="s">
        <v>1201</v>
      </c>
      <c r="Q631" s="13" t="str">
        <f t="shared" si="2"/>
        <v>Closed</v>
      </c>
      <c r="R631" s="17">
        <f t="shared" si="3"/>
        <v>80</v>
      </c>
      <c r="S631" s="17">
        <f t="shared" si="4"/>
        <v>20</v>
      </c>
      <c r="T631" s="13"/>
      <c r="U631" s="13">
        <v>24599.0</v>
      </c>
    </row>
    <row r="632" ht="15.75" hidden="1" customHeight="1">
      <c r="A632" s="5">
        <v>631.0</v>
      </c>
      <c r="B632" s="6" t="s">
        <v>1202</v>
      </c>
      <c r="C632" s="7" t="s">
        <v>153</v>
      </c>
      <c r="D632" s="8">
        <v>43920.0</v>
      </c>
      <c r="E632" s="8" t="s">
        <v>23</v>
      </c>
      <c r="F632" s="8" t="s">
        <v>92</v>
      </c>
      <c r="G632" s="7" t="s">
        <v>515</v>
      </c>
      <c r="H632" s="20" t="s">
        <v>33</v>
      </c>
      <c r="I632" s="5">
        <v>45001.0</v>
      </c>
      <c r="J632" s="7">
        <v>7.1</v>
      </c>
      <c r="K632" s="6" t="str">
        <f>IF(I632=9001,VLOOKUP(J632,'ISO-reference'!$C$1:$D$67,2,FALSE),IF(I632=45001,VLOOKUP(J632,'ISO-reference'!$A$1:$B$40,2,FALSE),IF(I632=21001,VLOOKUP(J632,'ISO-reference'!$E$1:$F$75,2,FALSE),"No ISO Mapping")))</f>
        <v> Resources</v>
      </c>
      <c r="L632" s="7" t="s">
        <v>27</v>
      </c>
      <c r="M632" s="11"/>
      <c r="N632" s="31">
        <f t="shared" si="39"/>
        <v>43980</v>
      </c>
      <c r="O632" s="12">
        <v>44034.0</v>
      </c>
      <c r="P632" s="6" t="s">
        <v>1203</v>
      </c>
      <c r="Q632" s="5" t="str">
        <f t="shared" si="2"/>
        <v>Closed</v>
      </c>
      <c r="R632" s="10">
        <f t="shared" si="3"/>
        <v>114</v>
      </c>
      <c r="S632" s="10">
        <f t="shared" si="4"/>
        <v>54</v>
      </c>
      <c r="T632" s="5"/>
      <c r="U632" s="5">
        <v>24601.0</v>
      </c>
    </row>
    <row r="633" ht="15.75" hidden="1" customHeight="1">
      <c r="A633" s="13">
        <v>632.0</v>
      </c>
      <c r="B633" s="14" t="s">
        <v>1186</v>
      </c>
      <c r="C633" s="15" t="s">
        <v>153</v>
      </c>
      <c r="D633" s="16">
        <v>43920.0</v>
      </c>
      <c r="E633" s="16" t="s">
        <v>23</v>
      </c>
      <c r="F633" s="16" t="s">
        <v>92</v>
      </c>
      <c r="G633" s="15" t="s">
        <v>515</v>
      </c>
      <c r="H633" s="20" t="s">
        <v>33</v>
      </c>
      <c r="I633" s="13">
        <v>45001.0</v>
      </c>
      <c r="J633" s="15" t="s">
        <v>971</v>
      </c>
      <c r="K633" s="14" t="str">
        <f>IF(I633=9001,VLOOKUP(J633,'ISO-reference'!$C$1:$D$67,2,FALSE),IF(I633=45001,VLOOKUP(J633,'ISO-reference'!$A$1:$B$40,2,FALSE),IF(I633=21001,VLOOKUP(J633,'ISO-reference'!$E$1:$F$75,2,FALSE),"No ISO Mapping")))</f>
        <v> Evaluation of Complaince</v>
      </c>
      <c r="L633" s="15" t="s">
        <v>30</v>
      </c>
      <c r="M633" s="18"/>
      <c r="N633" s="38">
        <f t="shared" si="39"/>
        <v>43980</v>
      </c>
      <c r="O633" s="19">
        <v>44034.0</v>
      </c>
      <c r="P633" s="14" t="s">
        <v>571</v>
      </c>
      <c r="Q633" s="13" t="str">
        <f t="shared" si="2"/>
        <v>Closed</v>
      </c>
      <c r="R633" s="17">
        <f t="shared" si="3"/>
        <v>114</v>
      </c>
      <c r="S633" s="17">
        <f t="shared" si="4"/>
        <v>54</v>
      </c>
      <c r="T633" s="13"/>
      <c r="U633" s="13">
        <v>24605.0</v>
      </c>
    </row>
    <row r="634" ht="15.75" hidden="1" customHeight="1">
      <c r="A634" s="5">
        <v>633.0</v>
      </c>
      <c r="B634" s="6" t="s">
        <v>1187</v>
      </c>
      <c r="C634" s="7" t="s">
        <v>153</v>
      </c>
      <c r="D634" s="8">
        <v>43920.0</v>
      </c>
      <c r="E634" s="8" t="s">
        <v>23</v>
      </c>
      <c r="F634" s="8" t="s">
        <v>92</v>
      </c>
      <c r="G634" s="7" t="s">
        <v>515</v>
      </c>
      <c r="H634" s="20" t="s">
        <v>33</v>
      </c>
      <c r="I634" s="5">
        <v>45001.0</v>
      </c>
      <c r="J634" s="7">
        <v>8.1</v>
      </c>
      <c r="K634" s="6" t="str">
        <f>IF(I634=9001,VLOOKUP(J634,'ISO-reference'!$C$1:$D$67,2,FALSE),IF(I634=45001,VLOOKUP(J634,'ISO-reference'!$A$1:$B$40,2,FALSE),IF(I634=21001,VLOOKUP(J634,'ISO-reference'!$E$1:$F$75,2,FALSE),"No ISO Mapping")))</f>
        <v> Operational planning and control</v>
      </c>
      <c r="L634" s="7" t="s">
        <v>30</v>
      </c>
      <c r="M634" s="11"/>
      <c r="N634" s="31">
        <f t="shared" si="39"/>
        <v>43980</v>
      </c>
      <c r="O634" s="12">
        <v>44000.0</v>
      </c>
      <c r="P634" s="6" t="s">
        <v>1204</v>
      </c>
      <c r="Q634" s="5" t="str">
        <f t="shared" si="2"/>
        <v>Closed</v>
      </c>
      <c r="R634" s="10">
        <f t="shared" si="3"/>
        <v>80</v>
      </c>
      <c r="S634" s="10">
        <f t="shared" si="4"/>
        <v>20</v>
      </c>
      <c r="T634" s="5"/>
      <c r="U634" s="5">
        <v>24606.0</v>
      </c>
    </row>
    <row r="635" ht="15.75" hidden="1" customHeight="1">
      <c r="A635" s="13">
        <v>634.0</v>
      </c>
      <c r="B635" s="14" t="s">
        <v>1189</v>
      </c>
      <c r="C635" s="15" t="s">
        <v>153</v>
      </c>
      <c r="D635" s="16">
        <v>43920.0</v>
      </c>
      <c r="E635" s="16" t="s">
        <v>23</v>
      </c>
      <c r="F635" s="16" t="s">
        <v>92</v>
      </c>
      <c r="G635" s="15" t="s">
        <v>515</v>
      </c>
      <c r="H635" s="20" t="s">
        <v>33</v>
      </c>
      <c r="I635" s="13">
        <v>45001.0</v>
      </c>
      <c r="J635" s="15">
        <v>8.2</v>
      </c>
      <c r="K635" s="14" t="str">
        <f>IF(I635=9001,VLOOKUP(J635,'ISO-reference'!$C$1:$D$67,2,FALSE),IF(I635=45001,VLOOKUP(J635,'ISO-reference'!$A$1:$B$40,2,FALSE),IF(I635=21001,VLOOKUP(J635,'ISO-reference'!$E$1:$F$75,2,FALSE),"No ISO Mapping")))</f>
        <v> Emergency preparedness and response</v>
      </c>
      <c r="L635" s="15" t="s">
        <v>30</v>
      </c>
      <c r="M635" s="18"/>
      <c r="N635" s="38">
        <f t="shared" si="39"/>
        <v>43980</v>
      </c>
      <c r="O635" s="19">
        <v>43990.0</v>
      </c>
      <c r="P635" s="14" t="s">
        <v>1190</v>
      </c>
      <c r="Q635" s="13" t="str">
        <f t="shared" si="2"/>
        <v>Closed</v>
      </c>
      <c r="R635" s="17">
        <f t="shared" si="3"/>
        <v>70</v>
      </c>
      <c r="S635" s="17">
        <f t="shared" si="4"/>
        <v>10</v>
      </c>
      <c r="T635" s="13"/>
      <c r="U635" s="13">
        <v>24607.0</v>
      </c>
    </row>
    <row r="636" ht="15.75" hidden="1" customHeight="1">
      <c r="A636" s="5">
        <v>635.0</v>
      </c>
      <c r="B636" s="6" t="s">
        <v>1205</v>
      </c>
      <c r="C636" s="7" t="s">
        <v>153</v>
      </c>
      <c r="D636" s="8">
        <v>43920.0</v>
      </c>
      <c r="E636" s="8" t="s">
        <v>23</v>
      </c>
      <c r="F636" s="8" t="s">
        <v>92</v>
      </c>
      <c r="G636" s="7" t="s">
        <v>515</v>
      </c>
      <c r="H636" s="20" t="s">
        <v>33</v>
      </c>
      <c r="I636" s="5">
        <v>45001.0</v>
      </c>
      <c r="J636" s="7">
        <v>8.2</v>
      </c>
      <c r="K636" s="6" t="str">
        <f>IF(I636=9001,VLOOKUP(J636,'ISO-reference'!$C$1:$D$67,2,FALSE),IF(I636=45001,VLOOKUP(J636,'ISO-reference'!$A$1:$B$40,2,FALSE),IF(I636=21001,VLOOKUP(J636,'ISO-reference'!$E$1:$F$75,2,FALSE),"No ISO Mapping")))</f>
        <v> Emergency preparedness and response</v>
      </c>
      <c r="L636" s="7" t="s">
        <v>30</v>
      </c>
      <c r="M636" s="11"/>
      <c r="N636" s="31">
        <f t="shared" si="39"/>
        <v>43980</v>
      </c>
      <c r="O636" s="12">
        <v>43990.0</v>
      </c>
      <c r="P636" s="6" t="s">
        <v>1192</v>
      </c>
      <c r="Q636" s="5" t="str">
        <f t="shared" si="2"/>
        <v>Closed</v>
      </c>
      <c r="R636" s="10">
        <f t="shared" si="3"/>
        <v>70</v>
      </c>
      <c r="S636" s="10">
        <f t="shared" si="4"/>
        <v>10</v>
      </c>
      <c r="T636" s="5"/>
      <c r="U636" s="5">
        <v>24608.0</v>
      </c>
    </row>
    <row r="637" ht="15.75" hidden="1" customHeight="1">
      <c r="A637" s="13">
        <v>636.0</v>
      </c>
      <c r="B637" s="14" t="s">
        <v>1193</v>
      </c>
      <c r="C637" s="15" t="s">
        <v>153</v>
      </c>
      <c r="D637" s="16">
        <v>43920.0</v>
      </c>
      <c r="E637" s="16" t="s">
        <v>23</v>
      </c>
      <c r="F637" s="16" t="s">
        <v>92</v>
      </c>
      <c r="G637" s="15" t="s">
        <v>515</v>
      </c>
      <c r="H637" s="20" t="s">
        <v>33</v>
      </c>
      <c r="I637" s="13">
        <v>45001.0</v>
      </c>
      <c r="J637" s="15" t="s">
        <v>1064</v>
      </c>
      <c r="K637" s="14" t="str">
        <f>IF(I637=9001,VLOOKUP(J637,'ISO-reference'!$C$1:$D$67,2,FALSE),IF(I637=45001,VLOOKUP(J637,'ISO-reference'!$A$1:$B$40,2,FALSE),IF(I637=21001,VLOOKUP(J637,'ISO-reference'!$E$1:$F$75,2,FALSE),"No ISO Mapping")))</f>
        <v> General (Documented Info)</v>
      </c>
      <c r="L637" s="15" t="s">
        <v>30</v>
      </c>
      <c r="M637" s="18"/>
      <c r="N637" s="38">
        <f t="shared" si="39"/>
        <v>43980</v>
      </c>
      <c r="O637" s="19">
        <v>44000.0</v>
      </c>
      <c r="P637" s="14" t="s">
        <v>1206</v>
      </c>
      <c r="Q637" s="13" t="str">
        <f t="shared" si="2"/>
        <v>Closed</v>
      </c>
      <c r="R637" s="17">
        <f t="shared" si="3"/>
        <v>80</v>
      </c>
      <c r="S637" s="17">
        <f t="shared" si="4"/>
        <v>20</v>
      </c>
      <c r="T637" s="13"/>
      <c r="U637" s="13">
        <v>24609.0</v>
      </c>
    </row>
    <row r="638" ht="15.75" hidden="1" customHeight="1">
      <c r="A638" s="5">
        <v>637.0</v>
      </c>
      <c r="B638" s="6" t="s">
        <v>1194</v>
      </c>
      <c r="C638" s="7" t="s">
        <v>153</v>
      </c>
      <c r="D638" s="8">
        <v>43920.0</v>
      </c>
      <c r="E638" s="8" t="s">
        <v>23</v>
      </c>
      <c r="F638" s="8" t="s">
        <v>92</v>
      </c>
      <c r="G638" s="7" t="s">
        <v>515</v>
      </c>
      <c r="H638" s="20" t="s">
        <v>33</v>
      </c>
      <c r="I638" s="5">
        <v>45001.0</v>
      </c>
      <c r="J638" s="7">
        <v>7.1</v>
      </c>
      <c r="K638" s="6" t="str">
        <f>IF(I638=9001,VLOOKUP(J638,'ISO-reference'!$C$1:$D$67,2,FALSE),IF(I638=45001,VLOOKUP(J638,'ISO-reference'!$A$1:$B$40,2,FALSE),IF(I638=21001,VLOOKUP(J638,'ISO-reference'!$E$1:$F$75,2,FALSE),"No ISO Mapping")))</f>
        <v> Resources</v>
      </c>
      <c r="L638" s="7" t="s">
        <v>27</v>
      </c>
      <c r="M638" s="11"/>
      <c r="N638" s="31">
        <f t="shared" si="39"/>
        <v>43980</v>
      </c>
      <c r="O638" s="12">
        <v>43990.0</v>
      </c>
      <c r="P638" s="6" t="s">
        <v>1195</v>
      </c>
      <c r="Q638" s="5" t="str">
        <f t="shared" si="2"/>
        <v>Closed</v>
      </c>
      <c r="R638" s="10">
        <f t="shared" si="3"/>
        <v>70</v>
      </c>
      <c r="S638" s="10">
        <f t="shared" si="4"/>
        <v>10</v>
      </c>
      <c r="T638" s="5"/>
      <c r="U638" s="5">
        <v>24612.0</v>
      </c>
    </row>
    <row r="639" ht="15.75" hidden="1" customHeight="1">
      <c r="A639" s="13">
        <v>638.0</v>
      </c>
      <c r="B639" s="14" t="s">
        <v>1196</v>
      </c>
      <c r="C639" s="15" t="s">
        <v>153</v>
      </c>
      <c r="D639" s="16">
        <v>43920.0</v>
      </c>
      <c r="E639" s="16" t="s">
        <v>23</v>
      </c>
      <c r="F639" s="16" t="s">
        <v>92</v>
      </c>
      <c r="G639" s="15" t="s">
        <v>515</v>
      </c>
      <c r="H639" s="20" t="s">
        <v>33</v>
      </c>
      <c r="I639" s="13">
        <v>45001.0</v>
      </c>
      <c r="J639" s="15" t="s">
        <v>456</v>
      </c>
      <c r="K639" s="14" t="str">
        <f>IF(I639=9001,VLOOKUP(J639,'ISO-reference'!$C$1:$D$67,2,FALSE),IF(I639=45001,VLOOKUP(J639,'ISO-reference'!$A$1:$B$40,2,FALSE),IF(I639=21001,VLOOKUP(J639,'ISO-reference'!$E$1:$F$75,2,FALSE),"No ISO Mapping")))</f>
        <v> Hazard identification &amp; assessment of risks and opportunities</v>
      </c>
      <c r="L639" s="15" t="s">
        <v>89</v>
      </c>
      <c r="M639" s="18"/>
      <c r="N639" s="38">
        <f t="shared" si="39"/>
        <v>43980</v>
      </c>
      <c r="O639" s="19">
        <v>43979.0</v>
      </c>
      <c r="P639" s="14" t="s">
        <v>1207</v>
      </c>
      <c r="Q639" s="13" t="str">
        <f t="shared" si="2"/>
        <v>Closed</v>
      </c>
      <c r="R639" s="17">
        <f t="shared" si="3"/>
        <v>59</v>
      </c>
      <c r="S639" s="17">
        <f t="shared" si="4"/>
        <v>-1</v>
      </c>
      <c r="T639" s="13"/>
      <c r="U639" s="13">
        <v>24613.0</v>
      </c>
    </row>
    <row r="640" ht="15.75" hidden="1" customHeight="1">
      <c r="A640" s="5">
        <v>639.0</v>
      </c>
      <c r="B640" s="6" t="s">
        <v>1171</v>
      </c>
      <c r="C640" s="7" t="s">
        <v>153</v>
      </c>
      <c r="D640" s="8">
        <v>43922.0</v>
      </c>
      <c r="E640" s="8" t="s">
        <v>23</v>
      </c>
      <c r="F640" s="8" t="s">
        <v>92</v>
      </c>
      <c r="G640" s="7" t="s">
        <v>1090</v>
      </c>
      <c r="H640" s="20" t="s">
        <v>33</v>
      </c>
      <c r="I640" s="5">
        <v>45001.0</v>
      </c>
      <c r="J640" s="7">
        <v>7.1</v>
      </c>
      <c r="K640" s="6" t="str">
        <f>IF(I640=9001,VLOOKUP(J640,'ISO-reference'!$C$1:$D$67,2,FALSE),IF(I640=45001,VLOOKUP(J640,'ISO-reference'!$A$1:$B$40,2,FALSE),IF(I640=21001,VLOOKUP(J640,'ISO-reference'!$E$1:$F$75,2,FALSE),"No ISO Mapping")))</f>
        <v> Resources</v>
      </c>
      <c r="L640" s="7" t="s">
        <v>27</v>
      </c>
      <c r="M640" s="11"/>
      <c r="N640" s="31">
        <f t="shared" si="39"/>
        <v>43982</v>
      </c>
      <c r="O640" s="12">
        <v>43991.0</v>
      </c>
      <c r="P640" s="6" t="s">
        <v>1208</v>
      </c>
      <c r="Q640" s="5" t="str">
        <f t="shared" si="2"/>
        <v>Closed</v>
      </c>
      <c r="R640" s="10">
        <f t="shared" si="3"/>
        <v>69</v>
      </c>
      <c r="S640" s="10">
        <f t="shared" si="4"/>
        <v>9</v>
      </c>
      <c r="T640" s="5"/>
      <c r="U640" s="5">
        <v>24616.0</v>
      </c>
    </row>
    <row r="641" ht="15.75" hidden="1" customHeight="1">
      <c r="A641" s="13">
        <v>640.0</v>
      </c>
      <c r="B641" s="14" t="s">
        <v>1173</v>
      </c>
      <c r="C641" s="15" t="s">
        <v>153</v>
      </c>
      <c r="D641" s="16">
        <v>43922.0</v>
      </c>
      <c r="E641" s="16" t="s">
        <v>23</v>
      </c>
      <c r="F641" s="16" t="s">
        <v>92</v>
      </c>
      <c r="G641" s="15" t="s">
        <v>1090</v>
      </c>
      <c r="H641" s="20" t="s">
        <v>33</v>
      </c>
      <c r="I641" s="13">
        <v>45001.0</v>
      </c>
      <c r="J641" s="15">
        <v>9.1</v>
      </c>
      <c r="K641" s="14" t="str">
        <f>IF(I641=9001,VLOOKUP(J641,'ISO-reference'!$C$1:$D$67,2,FALSE),IF(I641=45001,VLOOKUP(J641,'ISO-reference'!$A$1:$B$40,2,FALSE),IF(I641=21001,VLOOKUP(J641,'ISO-reference'!$E$1:$F$75,2,FALSE),"No ISO Mapping")))</f>
        <v> Monitoring, measurement, analysis &amp; performance evaluation</v>
      </c>
      <c r="L641" s="15" t="s">
        <v>30</v>
      </c>
      <c r="M641" s="18"/>
      <c r="N641" s="38">
        <f t="shared" si="39"/>
        <v>43982</v>
      </c>
      <c r="O641" s="19">
        <v>43979.0</v>
      </c>
      <c r="P641" s="14" t="s">
        <v>1209</v>
      </c>
      <c r="Q641" s="13" t="str">
        <f t="shared" si="2"/>
        <v>Closed</v>
      </c>
      <c r="R641" s="17">
        <f t="shared" si="3"/>
        <v>57</v>
      </c>
      <c r="S641" s="17">
        <f t="shared" si="4"/>
        <v>-3</v>
      </c>
      <c r="T641" s="13"/>
      <c r="U641" s="13">
        <v>24617.0</v>
      </c>
    </row>
    <row r="642" ht="15.75" hidden="1" customHeight="1">
      <c r="A642" s="5">
        <v>641.0</v>
      </c>
      <c r="B642" s="6" t="s">
        <v>1177</v>
      </c>
      <c r="C642" s="7" t="s">
        <v>153</v>
      </c>
      <c r="D642" s="8">
        <v>43922.0</v>
      </c>
      <c r="E642" s="8" t="s">
        <v>23</v>
      </c>
      <c r="F642" s="8" t="s">
        <v>92</v>
      </c>
      <c r="G642" s="7" t="s">
        <v>1090</v>
      </c>
      <c r="H642" s="20" t="s">
        <v>33</v>
      </c>
      <c r="I642" s="5">
        <v>45001.0</v>
      </c>
      <c r="J642" s="7">
        <v>4.2</v>
      </c>
      <c r="K642" s="6" t="str">
        <f>IF(I642=9001,VLOOKUP(J642,'ISO-reference'!$C$1:$D$67,2,FALSE),IF(I642=45001,VLOOKUP(J642,'ISO-reference'!$A$1:$B$40,2,FALSE),IF(I642=21001,VLOOKUP(J642,'ISO-reference'!$E$1:$F$75,2,FALSE),"No ISO Mapping")))</f>
        <v> Needs &amp; Expectations of workers and other interested parties</v>
      </c>
      <c r="L642" s="7" t="s">
        <v>89</v>
      </c>
      <c r="M642" s="11"/>
      <c r="N642" s="31">
        <f t="shared" si="39"/>
        <v>43982</v>
      </c>
      <c r="O642" s="12">
        <v>43987.0</v>
      </c>
      <c r="P642" s="6" t="s">
        <v>1178</v>
      </c>
      <c r="Q642" s="5" t="str">
        <f t="shared" si="2"/>
        <v>Closed</v>
      </c>
      <c r="R642" s="10">
        <f t="shared" si="3"/>
        <v>65</v>
      </c>
      <c r="S642" s="10">
        <f t="shared" si="4"/>
        <v>5</v>
      </c>
      <c r="T642" s="5"/>
      <c r="U642" s="5">
        <v>24618.0</v>
      </c>
    </row>
    <row r="643" ht="15.75" hidden="1" customHeight="1">
      <c r="A643" s="13">
        <v>642.0</v>
      </c>
      <c r="B643" s="14" t="s">
        <v>1210</v>
      </c>
      <c r="C643" s="15" t="s">
        <v>153</v>
      </c>
      <c r="D643" s="16">
        <v>43922.0</v>
      </c>
      <c r="E643" s="16" t="s">
        <v>23</v>
      </c>
      <c r="F643" s="16" t="s">
        <v>92</v>
      </c>
      <c r="G643" s="15" t="s">
        <v>1090</v>
      </c>
      <c r="H643" s="20" t="s">
        <v>33</v>
      </c>
      <c r="I643" s="13">
        <v>45001.0</v>
      </c>
      <c r="J643" s="15">
        <v>7.1</v>
      </c>
      <c r="K643" s="14" t="str">
        <f>IF(I643=9001,VLOOKUP(J643,'ISO-reference'!$C$1:$D$67,2,FALSE),IF(I643=45001,VLOOKUP(J643,'ISO-reference'!$A$1:$B$40,2,FALSE),IF(I643=21001,VLOOKUP(J643,'ISO-reference'!$E$1:$F$75,2,FALSE),"No ISO Mapping")))</f>
        <v> Resources</v>
      </c>
      <c r="L643" s="15" t="s">
        <v>27</v>
      </c>
      <c r="M643" s="18"/>
      <c r="N643" s="38">
        <f t="shared" si="39"/>
        <v>43982</v>
      </c>
      <c r="O643" s="19">
        <v>43979.0</v>
      </c>
      <c r="P643" s="14" t="s">
        <v>1180</v>
      </c>
      <c r="Q643" s="13" t="str">
        <f t="shared" si="2"/>
        <v>Closed</v>
      </c>
      <c r="R643" s="17">
        <f t="shared" si="3"/>
        <v>57</v>
      </c>
      <c r="S643" s="17">
        <f t="shared" si="4"/>
        <v>-3</v>
      </c>
      <c r="T643" s="13"/>
      <c r="U643" s="13">
        <v>24620.0</v>
      </c>
    </row>
    <row r="644" ht="15.75" hidden="1" customHeight="1">
      <c r="A644" s="5">
        <v>643.0</v>
      </c>
      <c r="B644" s="6" t="s">
        <v>1181</v>
      </c>
      <c r="C644" s="7" t="s">
        <v>153</v>
      </c>
      <c r="D644" s="8">
        <v>43922.0</v>
      </c>
      <c r="E644" s="8" t="s">
        <v>23</v>
      </c>
      <c r="F644" s="8" t="s">
        <v>92</v>
      </c>
      <c r="G644" s="7" t="s">
        <v>1090</v>
      </c>
      <c r="H644" s="20" t="s">
        <v>33</v>
      </c>
      <c r="I644" s="5">
        <v>45001.0</v>
      </c>
      <c r="J644" s="7">
        <v>7.5</v>
      </c>
      <c r="K644" s="6" t="str">
        <f>IF(I644=9001,VLOOKUP(J644,'ISO-reference'!$C$1:$D$67,2,FALSE),IF(I644=45001,VLOOKUP(J644,'ISO-reference'!$A$1:$B$40,2,FALSE),IF(I644=21001,VLOOKUP(J644,'ISO-reference'!$E$1:$F$75,2,FALSE),"No ISO Mapping")))</f>
        <v> Documented information</v>
      </c>
      <c r="L644" s="7" t="s">
        <v>30</v>
      </c>
      <c r="M644" s="11"/>
      <c r="N644" s="31">
        <f t="shared" si="39"/>
        <v>43982</v>
      </c>
      <c r="O644" s="12">
        <v>44000.0</v>
      </c>
      <c r="P644" s="6" t="s">
        <v>1182</v>
      </c>
      <c r="Q644" s="5" t="str">
        <f t="shared" si="2"/>
        <v>Closed</v>
      </c>
      <c r="R644" s="10">
        <f t="shared" si="3"/>
        <v>78</v>
      </c>
      <c r="S644" s="10">
        <f t="shared" si="4"/>
        <v>18</v>
      </c>
      <c r="T644" s="5"/>
      <c r="U644" s="5">
        <v>24622.0</v>
      </c>
    </row>
    <row r="645" ht="15.75" hidden="1" customHeight="1">
      <c r="A645" s="13">
        <v>644.0</v>
      </c>
      <c r="B645" s="14" t="s">
        <v>1211</v>
      </c>
      <c r="C645" s="15" t="s">
        <v>153</v>
      </c>
      <c r="D645" s="16">
        <v>43922.0</v>
      </c>
      <c r="E645" s="16" t="s">
        <v>23</v>
      </c>
      <c r="F645" s="16" t="s">
        <v>92</v>
      </c>
      <c r="G645" s="15" t="s">
        <v>1090</v>
      </c>
      <c r="H645" s="20" t="s">
        <v>33</v>
      </c>
      <c r="I645" s="13">
        <v>45001.0</v>
      </c>
      <c r="J645" s="15" t="s">
        <v>1184</v>
      </c>
      <c r="K645" s="14" t="str">
        <f>IF(I645=9001,VLOOKUP(J645,'ISO-reference'!$C$1:$D$67,2,FALSE),IF(I645=45001,VLOOKUP(J645,'ISO-reference'!$A$1:$B$40,2,FALSE),IF(I645=21001,VLOOKUP(J645,'ISO-reference'!$E$1:$F$75,2,FALSE),"No ISO Mapping")))</f>
        <v> Procurement</v>
      </c>
      <c r="L645" s="15" t="s">
        <v>30</v>
      </c>
      <c r="M645" s="18"/>
      <c r="N645" s="38">
        <f t="shared" si="39"/>
        <v>43982</v>
      </c>
      <c r="O645" s="19">
        <v>43990.0</v>
      </c>
      <c r="P645" s="14" t="s">
        <v>1212</v>
      </c>
      <c r="Q645" s="13" t="str">
        <f t="shared" si="2"/>
        <v>Closed</v>
      </c>
      <c r="R645" s="17">
        <f t="shared" si="3"/>
        <v>68</v>
      </c>
      <c r="S645" s="17">
        <f t="shared" si="4"/>
        <v>8</v>
      </c>
      <c r="T645" s="13"/>
      <c r="U645" s="13">
        <v>24624.0</v>
      </c>
    </row>
    <row r="646" ht="15.75" hidden="1" customHeight="1">
      <c r="A646" s="5">
        <v>645.0</v>
      </c>
      <c r="B646" s="6" t="s">
        <v>1186</v>
      </c>
      <c r="C646" s="7" t="s">
        <v>153</v>
      </c>
      <c r="D646" s="8">
        <v>43922.0</v>
      </c>
      <c r="E646" s="8" t="s">
        <v>23</v>
      </c>
      <c r="F646" s="8" t="s">
        <v>92</v>
      </c>
      <c r="G646" s="7" t="s">
        <v>1090</v>
      </c>
      <c r="H646" s="20" t="s">
        <v>33</v>
      </c>
      <c r="I646" s="5">
        <v>45001.0</v>
      </c>
      <c r="J646" s="7" t="s">
        <v>971</v>
      </c>
      <c r="K646" s="6" t="str">
        <f>IF(I646=9001,VLOOKUP(J646,'ISO-reference'!$C$1:$D$67,2,FALSE),IF(I646=45001,VLOOKUP(J646,'ISO-reference'!$A$1:$B$40,2,FALSE),IF(I646=21001,VLOOKUP(J646,'ISO-reference'!$E$1:$F$75,2,FALSE),"No ISO Mapping")))</f>
        <v> Evaluation of Complaince</v>
      </c>
      <c r="L646" s="7" t="s">
        <v>30</v>
      </c>
      <c r="M646" s="11"/>
      <c r="N646" s="31">
        <f t="shared" si="39"/>
        <v>43982</v>
      </c>
      <c r="O646" s="12">
        <v>43986.0</v>
      </c>
      <c r="P646" s="6" t="s">
        <v>1213</v>
      </c>
      <c r="Q646" s="5" t="str">
        <f t="shared" si="2"/>
        <v>Closed</v>
      </c>
      <c r="R646" s="10">
        <f t="shared" si="3"/>
        <v>64</v>
      </c>
      <c r="S646" s="10">
        <f t="shared" si="4"/>
        <v>4</v>
      </c>
      <c r="T646" s="5"/>
      <c r="U646" s="5">
        <v>24625.0</v>
      </c>
    </row>
    <row r="647" ht="15.75" hidden="1" customHeight="1">
      <c r="A647" s="13">
        <v>646.0</v>
      </c>
      <c r="B647" s="14" t="s">
        <v>1187</v>
      </c>
      <c r="C647" s="15" t="s">
        <v>153</v>
      </c>
      <c r="D647" s="16">
        <v>43922.0</v>
      </c>
      <c r="E647" s="16" t="s">
        <v>23</v>
      </c>
      <c r="F647" s="16" t="s">
        <v>92</v>
      </c>
      <c r="G647" s="15" t="s">
        <v>1090</v>
      </c>
      <c r="H647" s="20" t="s">
        <v>33</v>
      </c>
      <c r="I647" s="13">
        <v>45001.0</v>
      </c>
      <c r="J647" s="15">
        <v>8.1</v>
      </c>
      <c r="K647" s="14" t="str">
        <f>IF(I647=9001,VLOOKUP(J647,'ISO-reference'!$C$1:$D$67,2,FALSE),IF(I647=45001,VLOOKUP(J647,'ISO-reference'!$A$1:$B$40,2,FALSE),IF(I647=21001,VLOOKUP(J647,'ISO-reference'!$E$1:$F$75,2,FALSE),"No ISO Mapping")))</f>
        <v> Operational planning and control</v>
      </c>
      <c r="L647" s="15" t="s">
        <v>30</v>
      </c>
      <c r="M647" s="18"/>
      <c r="N647" s="38">
        <f t="shared" si="39"/>
        <v>43982</v>
      </c>
      <c r="O647" s="19">
        <v>43992.0</v>
      </c>
      <c r="P647" s="14" t="s">
        <v>1188</v>
      </c>
      <c r="Q647" s="13" t="str">
        <f t="shared" si="2"/>
        <v>Closed</v>
      </c>
      <c r="R647" s="17">
        <f t="shared" si="3"/>
        <v>70</v>
      </c>
      <c r="S647" s="17">
        <f t="shared" si="4"/>
        <v>10</v>
      </c>
      <c r="T647" s="13"/>
      <c r="U647" s="13">
        <v>24627.0</v>
      </c>
    </row>
    <row r="648" ht="15.75" hidden="1" customHeight="1">
      <c r="A648" s="5">
        <v>647.0</v>
      </c>
      <c r="B648" s="6" t="s">
        <v>1189</v>
      </c>
      <c r="C648" s="7" t="s">
        <v>153</v>
      </c>
      <c r="D648" s="8">
        <v>43922.0</v>
      </c>
      <c r="E648" s="8" t="s">
        <v>23</v>
      </c>
      <c r="F648" s="8" t="s">
        <v>92</v>
      </c>
      <c r="G648" s="7" t="s">
        <v>1090</v>
      </c>
      <c r="H648" s="20" t="s">
        <v>33</v>
      </c>
      <c r="I648" s="5">
        <v>45001.0</v>
      </c>
      <c r="J648" s="7">
        <v>8.2</v>
      </c>
      <c r="K648" s="6" t="str">
        <f>IF(I648=9001,VLOOKUP(J648,'ISO-reference'!$C$1:$D$67,2,FALSE),IF(I648=45001,VLOOKUP(J648,'ISO-reference'!$A$1:$B$40,2,FALSE),IF(I648=21001,VLOOKUP(J648,'ISO-reference'!$E$1:$F$75,2,FALSE),"No ISO Mapping")))</f>
        <v> Emergency preparedness and response</v>
      </c>
      <c r="L648" s="7" t="s">
        <v>30</v>
      </c>
      <c r="M648" s="11"/>
      <c r="N648" s="31">
        <f t="shared" si="39"/>
        <v>43982</v>
      </c>
      <c r="O648" s="12">
        <v>43990.0</v>
      </c>
      <c r="P648" s="6" t="s">
        <v>1190</v>
      </c>
      <c r="Q648" s="5" t="str">
        <f t="shared" si="2"/>
        <v>Closed</v>
      </c>
      <c r="R648" s="10">
        <f t="shared" si="3"/>
        <v>68</v>
      </c>
      <c r="S648" s="10">
        <f t="shared" si="4"/>
        <v>8</v>
      </c>
      <c r="T648" s="5"/>
      <c r="U648" s="5">
        <v>24629.0</v>
      </c>
    </row>
    <row r="649" ht="15.75" hidden="1" customHeight="1">
      <c r="A649" s="13">
        <v>648.0</v>
      </c>
      <c r="B649" s="14" t="s">
        <v>1214</v>
      </c>
      <c r="C649" s="15" t="s">
        <v>153</v>
      </c>
      <c r="D649" s="16">
        <v>43922.0</v>
      </c>
      <c r="E649" s="16" t="s">
        <v>23</v>
      </c>
      <c r="F649" s="16" t="s">
        <v>92</v>
      </c>
      <c r="G649" s="15" t="s">
        <v>1090</v>
      </c>
      <c r="H649" s="20" t="s">
        <v>33</v>
      </c>
      <c r="I649" s="13">
        <v>45001.0</v>
      </c>
      <c r="J649" s="15" t="s">
        <v>456</v>
      </c>
      <c r="K649" s="14" t="str">
        <f>IF(I649=9001,VLOOKUP(J649,'ISO-reference'!$C$1:$D$67,2,FALSE),IF(I649=45001,VLOOKUP(J649,'ISO-reference'!$A$1:$B$40,2,FALSE),IF(I649=21001,VLOOKUP(J649,'ISO-reference'!$E$1:$F$75,2,FALSE),"No ISO Mapping")))</f>
        <v> Hazard identification &amp; assessment of risks and opportunities</v>
      </c>
      <c r="L649" s="15" t="s">
        <v>89</v>
      </c>
      <c r="M649" s="18"/>
      <c r="N649" s="38">
        <f t="shared" si="39"/>
        <v>43982</v>
      </c>
      <c r="O649" s="19">
        <v>43988.0</v>
      </c>
      <c r="P649" s="14" t="s">
        <v>1215</v>
      </c>
      <c r="Q649" s="13" t="str">
        <f t="shared" si="2"/>
        <v>Closed</v>
      </c>
      <c r="R649" s="17">
        <f t="shared" si="3"/>
        <v>66</v>
      </c>
      <c r="S649" s="17">
        <f t="shared" si="4"/>
        <v>6</v>
      </c>
      <c r="T649" s="13"/>
      <c r="U649" s="13">
        <v>24638.0</v>
      </c>
    </row>
    <row r="650" ht="15.75" hidden="1" customHeight="1">
      <c r="A650" s="5">
        <v>649.0</v>
      </c>
      <c r="B650" s="6" t="s">
        <v>1216</v>
      </c>
      <c r="C650" s="7" t="s">
        <v>153</v>
      </c>
      <c r="D650" s="8">
        <v>43922.0</v>
      </c>
      <c r="E650" s="8" t="s">
        <v>23</v>
      </c>
      <c r="F650" s="8" t="s">
        <v>92</v>
      </c>
      <c r="G650" s="7" t="s">
        <v>1090</v>
      </c>
      <c r="H650" s="20" t="s">
        <v>33</v>
      </c>
      <c r="I650" s="5">
        <v>45001.0</v>
      </c>
      <c r="J650" s="7">
        <v>8.2</v>
      </c>
      <c r="K650" s="6" t="str">
        <f>IF(I650=9001,VLOOKUP(J650,'ISO-reference'!$C$1:$D$67,2,FALSE),IF(I650=45001,VLOOKUP(J650,'ISO-reference'!$A$1:$B$40,2,FALSE),IF(I650=21001,VLOOKUP(J650,'ISO-reference'!$E$1:$F$75,2,FALSE),"No ISO Mapping")))</f>
        <v> Emergency preparedness and response</v>
      </c>
      <c r="L650" s="7" t="s">
        <v>30</v>
      </c>
      <c r="M650" s="11"/>
      <c r="N650" s="31">
        <f t="shared" si="39"/>
        <v>43982</v>
      </c>
      <c r="O650" s="12">
        <v>43990.0</v>
      </c>
      <c r="P650" s="6" t="s">
        <v>1192</v>
      </c>
      <c r="Q650" s="5" t="str">
        <f t="shared" si="2"/>
        <v>Closed</v>
      </c>
      <c r="R650" s="10">
        <f t="shared" si="3"/>
        <v>68</v>
      </c>
      <c r="S650" s="10">
        <f t="shared" si="4"/>
        <v>8</v>
      </c>
      <c r="T650" s="5"/>
      <c r="U650" s="5">
        <v>24639.0</v>
      </c>
    </row>
    <row r="651" ht="15.75" hidden="1" customHeight="1">
      <c r="A651" s="13">
        <v>650.0</v>
      </c>
      <c r="B651" s="14" t="s">
        <v>1193</v>
      </c>
      <c r="C651" s="15" t="s">
        <v>153</v>
      </c>
      <c r="D651" s="16">
        <v>43922.0</v>
      </c>
      <c r="E651" s="16" t="s">
        <v>23</v>
      </c>
      <c r="F651" s="16" t="s">
        <v>92</v>
      </c>
      <c r="G651" s="15" t="s">
        <v>1090</v>
      </c>
      <c r="H651" s="20" t="s">
        <v>33</v>
      </c>
      <c r="I651" s="13">
        <v>45001.0</v>
      </c>
      <c r="J651" s="15" t="s">
        <v>1064</v>
      </c>
      <c r="K651" s="14" t="str">
        <f>IF(I651=9001,VLOOKUP(J651,'ISO-reference'!$C$1:$D$67,2,FALSE),IF(I651=45001,VLOOKUP(J651,'ISO-reference'!$A$1:$B$40,2,FALSE),IF(I651=21001,VLOOKUP(J651,'ISO-reference'!$E$1:$F$75,2,FALSE),"No ISO Mapping")))</f>
        <v> General (Documented Info)</v>
      </c>
      <c r="L651" s="15" t="s">
        <v>30</v>
      </c>
      <c r="M651" s="18"/>
      <c r="N651" s="38">
        <f t="shared" si="39"/>
        <v>43982</v>
      </c>
      <c r="O651" s="19">
        <v>43986.0</v>
      </c>
      <c r="P651" s="14" t="s">
        <v>1213</v>
      </c>
      <c r="Q651" s="13" t="str">
        <f t="shared" si="2"/>
        <v>Closed</v>
      </c>
      <c r="R651" s="17">
        <f t="shared" si="3"/>
        <v>64</v>
      </c>
      <c r="S651" s="17">
        <f t="shared" si="4"/>
        <v>4</v>
      </c>
      <c r="T651" s="13"/>
      <c r="U651" s="13">
        <v>24640.0</v>
      </c>
    </row>
    <row r="652" ht="15.75" hidden="1" customHeight="1">
      <c r="A652" s="5">
        <v>651.0</v>
      </c>
      <c r="B652" s="6" t="s">
        <v>1194</v>
      </c>
      <c r="C652" s="7" t="s">
        <v>153</v>
      </c>
      <c r="D652" s="8">
        <v>43922.0</v>
      </c>
      <c r="E652" s="8" t="s">
        <v>23</v>
      </c>
      <c r="F652" s="8" t="s">
        <v>92</v>
      </c>
      <c r="G652" s="7" t="s">
        <v>1090</v>
      </c>
      <c r="H652" s="20" t="s">
        <v>33</v>
      </c>
      <c r="I652" s="5">
        <v>45001.0</v>
      </c>
      <c r="J652" s="7">
        <v>7.1</v>
      </c>
      <c r="K652" s="6" t="str">
        <f>IF(I652=9001,VLOOKUP(J652,'ISO-reference'!$C$1:$D$67,2,FALSE),IF(I652=45001,VLOOKUP(J652,'ISO-reference'!$A$1:$B$40,2,FALSE),IF(I652=21001,VLOOKUP(J652,'ISO-reference'!$E$1:$F$75,2,FALSE),"No ISO Mapping")))</f>
        <v> Resources</v>
      </c>
      <c r="L652" s="7" t="s">
        <v>27</v>
      </c>
      <c r="M652" s="11"/>
      <c r="N652" s="31">
        <f t="shared" si="39"/>
        <v>43982</v>
      </c>
      <c r="O652" s="12">
        <v>43990.0</v>
      </c>
      <c r="P652" s="6" t="s">
        <v>1195</v>
      </c>
      <c r="Q652" s="5" t="str">
        <f t="shared" si="2"/>
        <v>Closed</v>
      </c>
      <c r="R652" s="10">
        <f t="shared" si="3"/>
        <v>68</v>
      </c>
      <c r="S652" s="10">
        <f t="shared" si="4"/>
        <v>8</v>
      </c>
      <c r="T652" s="5"/>
      <c r="U652" s="5">
        <v>24643.0</v>
      </c>
    </row>
    <row r="653" ht="15.75" hidden="1" customHeight="1">
      <c r="A653" s="13">
        <v>652.0</v>
      </c>
      <c r="B653" s="14" t="s">
        <v>1196</v>
      </c>
      <c r="C653" s="15" t="s">
        <v>153</v>
      </c>
      <c r="D653" s="16">
        <v>43922.0</v>
      </c>
      <c r="E653" s="16" t="s">
        <v>23</v>
      </c>
      <c r="F653" s="16" t="s">
        <v>92</v>
      </c>
      <c r="G653" s="15" t="s">
        <v>1090</v>
      </c>
      <c r="H653" s="20" t="s">
        <v>33</v>
      </c>
      <c r="I653" s="13">
        <v>45001.0</v>
      </c>
      <c r="J653" s="15" t="s">
        <v>456</v>
      </c>
      <c r="K653" s="14" t="str">
        <f>IF(I653=9001,VLOOKUP(J653,'ISO-reference'!$C$1:$D$67,2,FALSE),IF(I653=45001,VLOOKUP(J653,'ISO-reference'!$A$1:$B$40,2,FALSE),IF(I653=21001,VLOOKUP(J653,'ISO-reference'!$E$1:$F$75,2,FALSE),"No ISO Mapping")))</f>
        <v> Hazard identification &amp; assessment of risks and opportunities</v>
      </c>
      <c r="L653" s="15" t="s">
        <v>89</v>
      </c>
      <c r="M653" s="18"/>
      <c r="N653" s="38">
        <f t="shared" si="39"/>
        <v>43982</v>
      </c>
      <c r="O653" s="19">
        <v>43979.0</v>
      </c>
      <c r="P653" s="14" t="s">
        <v>1217</v>
      </c>
      <c r="Q653" s="13" t="str">
        <f t="shared" si="2"/>
        <v>Closed</v>
      </c>
      <c r="R653" s="17">
        <f t="shared" si="3"/>
        <v>57</v>
      </c>
      <c r="S653" s="17">
        <f t="shared" si="4"/>
        <v>-3</v>
      </c>
      <c r="T653" s="13"/>
      <c r="U653" s="13">
        <v>24644.0</v>
      </c>
    </row>
    <row r="654" ht="15.75" hidden="1" customHeight="1">
      <c r="A654" s="5">
        <v>653.0</v>
      </c>
      <c r="B654" s="6" t="s">
        <v>1171</v>
      </c>
      <c r="C654" s="7" t="s">
        <v>153</v>
      </c>
      <c r="D654" s="8">
        <v>43924.0</v>
      </c>
      <c r="E654" s="8" t="s">
        <v>23</v>
      </c>
      <c r="F654" s="8" t="s">
        <v>92</v>
      </c>
      <c r="G654" s="7" t="s">
        <v>191</v>
      </c>
      <c r="H654" s="20" t="s">
        <v>33</v>
      </c>
      <c r="I654" s="5">
        <v>45001.0</v>
      </c>
      <c r="J654" s="7">
        <v>7.1</v>
      </c>
      <c r="K654" s="6" t="str">
        <f>IF(I654=9001,VLOOKUP(J654,'ISO-reference'!$C$1:$D$67,2,FALSE),IF(I654=45001,VLOOKUP(J654,'ISO-reference'!$A$1:$B$40,2,FALSE),IF(I654=21001,VLOOKUP(J654,'ISO-reference'!$E$1:$F$75,2,FALSE),"No ISO Mapping")))</f>
        <v> Resources</v>
      </c>
      <c r="L654" s="7" t="s">
        <v>27</v>
      </c>
      <c r="M654" s="11"/>
      <c r="N654" s="31">
        <f t="shared" si="39"/>
        <v>43984</v>
      </c>
      <c r="O654" s="12">
        <v>43992.0</v>
      </c>
      <c r="P654" s="6" t="s">
        <v>1218</v>
      </c>
      <c r="Q654" s="5" t="str">
        <f t="shared" si="2"/>
        <v>Closed</v>
      </c>
      <c r="R654" s="10">
        <f t="shared" si="3"/>
        <v>68</v>
      </c>
      <c r="S654" s="10">
        <f t="shared" si="4"/>
        <v>8</v>
      </c>
      <c r="T654" s="5"/>
      <c r="U654" s="5">
        <v>24653.0</v>
      </c>
    </row>
    <row r="655" ht="15.75" hidden="1" customHeight="1">
      <c r="A655" s="13">
        <v>654.0</v>
      </c>
      <c r="B655" s="14" t="s">
        <v>1173</v>
      </c>
      <c r="C655" s="15" t="s">
        <v>153</v>
      </c>
      <c r="D655" s="16">
        <v>43924.0</v>
      </c>
      <c r="E655" s="16" t="s">
        <v>23</v>
      </c>
      <c r="F655" s="16" t="s">
        <v>92</v>
      </c>
      <c r="G655" s="15" t="s">
        <v>191</v>
      </c>
      <c r="H655" s="20" t="s">
        <v>33</v>
      </c>
      <c r="I655" s="13">
        <v>45001.0</v>
      </c>
      <c r="J655" s="15">
        <v>9.1</v>
      </c>
      <c r="K655" s="14" t="str">
        <f>IF(I655=9001,VLOOKUP(J655,'ISO-reference'!$C$1:$D$67,2,FALSE),IF(I655=45001,VLOOKUP(J655,'ISO-reference'!$A$1:$B$40,2,FALSE),IF(I655=21001,VLOOKUP(J655,'ISO-reference'!$E$1:$F$75,2,FALSE),"No ISO Mapping")))</f>
        <v> Monitoring, measurement, analysis &amp; performance evaluation</v>
      </c>
      <c r="L655" s="15" t="s">
        <v>30</v>
      </c>
      <c r="M655" s="18"/>
      <c r="N655" s="38">
        <f t="shared" si="39"/>
        <v>43984</v>
      </c>
      <c r="O655" s="19">
        <v>43990.0</v>
      </c>
      <c r="P655" s="14" t="s">
        <v>1219</v>
      </c>
      <c r="Q655" s="13" t="str">
        <f t="shared" si="2"/>
        <v>Closed</v>
      </c>
      <c r="R655" s="17">
        <f t="shared" si="3"/>
        <v>66</v>
      </c>
      <c r="S655" s="17">
        <f t="shared" si="4"/>
        <v>6</v>
      </c>
      <c r="T655" s="13"/>
      <c r="U655" s="13">
        <v>24654.0</v>
      </c>
    </row>
    <row r="656" ht="15.75" hidden="1" customHeight="1">
      <c r="A656" s="5">
        <v>655.0</v>
      </c>
      <c r="B656" s="6" t="s">
        <v>1177</v>
      </c>
      <c r="C656" s="7" t="s">
        <v>153</v>
      </c>
      <c r="D656" s="8">
        <v>43924.0</v>
      </c>
      <c r="E656" s="8" t="s">
        <v>23</v>
      </c>
      <c r="F656" s="8" t="s">
        <v>92</v>
      </c>
      <c r="G656" s="7" t="s">
        <v>191</v>
      </c>
      <c r="H656" s="20" t="s">
        <v>33</v>
      </c>
      <c r="I656" s="5">
        <v>45001.0</v>
      </c>
      <c r="J656" s="7">
        <v>4.2</v>
      </c>
      <c r="K656" s="6" t="str">
        <f>IF(I656=9001,VLOOKUP(J656,'ISO-reference'!$C$1:$D$67,2,FALSE),IF(I656=45001,VLOOKUP(J656,'ISO-reference'!$A$1:$B$40,2,FALSE),IF(I656=21001,VLOOKUP(J656,'ISO-reference'!$E$1:$F$75,2,FALSE),"No ISO Mapping")))</f>
        <v> Needs &amp; Expectations of workers and other interested parties</v>
      </c>
      <c r="L656" s="7" t="s">
        <v>89</v>
      </c>
      <c r="M656" s="11"/>
      <c r="N656" s="31">
        <f t="shared" si="39"/>
        <v>43984</v>
      </c>
      <c r="O656" s="12">
        <v>43986.0</v>
      </c>
      <c r="P656" s="6" t="s">
        <v>1178</v>
      </c>
      <c r="Q656" s="5" t="str">
        <f t="shared" si="2"/>
        <v>Closed</v>
      </c>
      <c r="R656" s="10">
        <f t="shared" si="3"/>
        <v>62</v>
      </c>
      <c r="S656" s="10">
        <f t="shared" si="4"/>
        <v>2</v>
      </c>
      <c r="T656" s="5"/>
      <c r="U656" s="5">
        <v>24655.0</v>
      </c>
    </row>
    <row r="657" ht="15.75" hidden="1" customHeight="1">
      <c r="A657" s="13">
        <v>656.0</v>
      </c>
      <c r="B657" s="14" t="s">
        <v>1220</v>
      </c>
      <c r="C657" s="15" t="s">
        <v>153</v>
      </c>
      <c r="D657" s="16">
        <v>43924.0</v>
      </c>
      <c r="E657" s="16" t="s">
        <v>23</v>
      </c>
      <c r="F657" s="16" t="s">
        <v>92</v>
      </c>
      <c r="G657" s="15" t="s">
        <v>191</v>
      </c>
      <c r="H657" s="20" t="s">
        <v>33</v>
      </c>
      <c r="I657" s="13">
        <v>45001.0</v>
      </c>
      <c r="J657" s="15">
        <v>7.1</v>
      </c>
      <c r="K657" s="14" t="str">
        <f>IF(I657=9001,VLOOKUP(J657,'ISO-reference'!$C$1:$D$67,2,FALSE),IF(I657=45001,VLOOKUP(J657,'ISO-reference'!$A$1:$B$40,2,FALSE),IF(I657=21001,VLOOKUP(J657,'ISO-reference'!$E$1:$F$75,2,FALSE),"No ISO Mapping")))</f>
        <v> Resources</v>
      </c>
      <c r="L657" s="15" t="s">
        <v>27</v>
      </c>
      <c r="M657" s="18"/>
      <c r="N657" s="38">
        <f t="shared" si="39"/>
        <v>43984</v>
      </c>
      <c r="O657" s="19">
        <v>43979.0</v>
      </c>
      <c r="P657" s="14" t="s">
        <v>1221</v>
      </c>
      <c r="Q657" s="13" t="str">
        <f t="shared" si="2"/>
        <v>Closed</v>
      </c>
      <c r="R657" s="17">
        <f t="shared" si="3"/>
        <v>55</v>
      </c>
      <c r="S657" s="17">
        <f t="shared" si="4"/>
        <v>-5</v>
      </c>
      <c r="T657" s="13"/>
      <c r="U657" s="13">
        <v>24657.0</v>
      </c>
    </row>
    <row r="658" ht="15.75" hidden="1" customHeight="1">
      <c r="A658" s="5">
        <v>657.0</v>
      </c>
      <c r="B658" s="6" t="s">
        <v>1181</v>
      </c>
      <c r="C658" s="7" t="s">
        <v>153</v>
      </c>
      <c r="D658" s="8">
        <v>43924.0</v>
      </c>
      <c r="E658" s="8" t="s">
        <v>23</v>
      </c>
      <c r="F658" s="8" t="s">
        <v>92</v>
      </c>
      <c r="G658" s="7" t="s">
        <v>191</v>
      </c>
      <c r="H658" s="20" t="s">
        <v>33</v>
      </c>
      <c r="I658" s="5">
        <v>45001.0</v>
      </c>
      <c r="J658" s="7">
        <v>7.5</v>
      </c>
      <c r="K658" s="6" t="str">
        <f>IF(I658=9001,VLOOKUP(J658,'ISO-reference'!$C$1:$D$67,2,FALSE),IF(I658=45001,VLOOKUP(J658,'ISO-reference'!$A$1:$B$40,2,FALSE),IF(I658=21001,VLOOKUP(J658,'ISO-reference'!$E$1:$F$75,2,FALSE),"No ISO Mapping")))</f>
        <v> Documented information</v>
      </c>
      <c r="L658" s="7" t="s">
        <v>30</v>
      </c>
      <c r="M658" s="11"/>
      <c r="N658" s="31">
        <f t="shared" si="39"/>
        <v>43984</v>
      </c>
      <c r="O658" s="12">
        <v>44000.0</v>
      </c>
      <c r="P658" s="6" t="s">
        <v>1182</v>
      </c>
      <c r="Q658" s="5" t="str">
        <f t="shared" si="2"/>
        <v>Closed</v>
      </c>
      <c r="R658" s="10">
        <f t="shared" si="3"/>
        <v>76</v>
      </c>
      <c r="S658" s="10">
        <f t="shared" si="4"/>
        <v>16</v>
      </c>
      <c r="T658" s="5"/>
      <c r="U658" s="5">
        <v>24661.0</v>
      </c>
    </row>
    <row r="659" ht="15.75" hidden="1" customHeight="1">
      <c r="A659" s="13">
        <v>658.0</v>
      </c>
      <c r="B659" s="14" t="s">
        <v>1222</v>
      </c>
      <c r="C659" s="15" t="s">
        <v>153</v>
      </c>
      <c r="D659" s="16">
        <v>43924.0</v>
      </c>
      <c r="E659" s="16" t="s">
        <v>23</v>
      </c>
      <c r="F659" s="16" t="s">
        <v>92</v>
      </c>
      <c r="G659" s="15" t="s">
        <v>191</v>
      </c>
      <c r="H659" s="20" t="s">
        <v>33</v>
      </c>
      <c r="I659" s="13">
        <v>45001.0</v>
      </c>
      <c r="J659" s="15" t="s">
        <v>1184</v>
      </c>
      <c r="K659" s="14" t="str">
        <f>IF(I659=9001,VLOOKUP(J659,'ISO-reference'!$C$1:$D$67,2,FALSE),IF(I659=45001,VLOOKUP(J659,'ISO-reference'!$A$1:$B$40,2,FALSE),IF(I659=21001,VLOOKUP(J659,'ISO-reference'!$E$1:$F$75,2,FALSE),"No ISO Mapping")))</f>
        <v> Procurement</v>
      </c>
      <c r="L659" s="15" t="s">
        <v>30</v>
      </c>
      <c r="M659" s="18"/>
      <c r="N659" s="38">
        <f t="shared" si="39"/>
        <v>43984</v>
      </c>
      <c r="O659" s="19">
        <v>43972.0</v>
      </c>
      <c r="P659" s="14" t="s">
        <v>1223</v>
      </c>
      <c r="Q659" s="13" t="str">
        <f t="shared" si="2"/>
        <v>Closed</v>
      </c>
      <c r="R659" s="17">
        <f t="shared" si="3"/>
        <v>48</v>
      </c>
      <c r="S659" s="17">
        <f t="shared" si="4"/>
        <v>-12</v>
      </c>
      <c r="T659" s="13"/>
      <c r="U659" s="13">
        <v>24663.0</v>
      </c>
    </row>
    <row r="660" ht="15.75" hidden="1" customHeight="1">
      <c r="A660" s="5">
        <v>659.0</v>
      </c>
      <c r="B660" s="6" t="s">
        <v>1186</v>
      </c>
      <c r="C660" s="7" t="s">
        <v>153</v>
      </c>
      <c r="D660" s="8">
        <v>43924.0</v>
      </c>
      <c r="E660" s="8" t="s">
        <v>23</v>
      </c>
      <c r="F660" s="8" t="s">
        <v>92</v>
      </c>
      <c r="G660" s="7" t="s">
        <v>191</v>
      </c>
      <c r="H660" s="20" t="s">
        <v>33</v>
      </c>
      <c r="I660" s="5">
        <v>45001.0</v>
      </c>
      <c r="J660" s="7" t="s">
        <v>971</v>
      </c>
      <c r="K660" s="6" t="str">
        <f>IF(I660=9001,VLOOKUP(J660,'ISO-reference'!$C$1:$D$67,2,FALSE),IF(I660=45001,VLOOKUP(J660,'ISO-reference'!$A$1:$B$40,2,FALSE),IF(I660=21001,VLOOKUP(J660,'ISO-reference'!$E$1:$F$75,2,FALSE),"No ISO Mapping")))</f>
        <v> Evaluation of Complaince</v>
      </c>
      <c r="L660" s="7" t="s">
        <v>30</v>
      </c>
      <c r="M660" s="11"/>
      <c r="N660" s="31">
        <f t="shared" si="39"/>
        <v>43984</v>
      </c>
      <c r="O660" s="12">
        <v>43971.0</v>
      </c>
      <c r="P660" s="6" t="s">
        <v>1224</v>
      </c>
      <c r="Q660" s="5" t="str">
        <f t="shared" si="2"/>
        <v>Closed</v>
      </c>
      <c r="R660" s="10">
        <f t="shared" si="3"/>
        <v>47</v>
      </c>
      <c r="S660" s="10">
        <f t="shared" si="4"/>
        <v>-13</v>
      </c>
      <c r="T660" s="5"/>
      <c r="U660" s="5">
        <v>24666.0</v>
      </c>
    </row>
    <row r="661" ht="15.75" hidden="1" customHeight="1">
      <c r="A661" s="13">
        <v>660.0</v>
      </c>
      <c r="B661" s="14" t="s">
        <v>1187</v>
      </c>
      <c r="C661" s="15" t="s">
        <v>153</v>
      </c>
      <c r="D661" s="16">
        <v>43924.0</v>
      </c>
      <c r="E661" s="16" t="s">
        <v>23</v>
      </c>
      <c r="F661" s="16" t="s">
        <v>92</v>
      </c>
      <c r="G661" s="15" t="s">
        <v>191</v>
      </c>
      <c r="H661" s="20" t="s">
        <v>33</v>
      </c>
      <c r="I661" s="13">
        <v>45001.0</v>
      </c>
      <c r="J661" s="15">
        <v>8.1</v>
      </c>
      <c r="K661" s="14" t="str">
        <f>IF(I661=9001,VLOOKUP(J661,'ISO-reference'!$C$1:$D$67,2,FALSE),IF(I661=45001,VLOOKUP(J661,'ISO-reference'!$A$1:$B$40,2,FALSE),IF(I661=21001,VLOOKUP(J661,'ISO-reference'!$E$1:$F$75,2,FALSE),"No ISO Mapping")))</f>
        <v> Operational planning and control</v>
      </c>
      <c r="L661" s="15" t="s">
        <v>30</v>
      </c>
      <c r="M661" s="18"/>
      <c r="N661" s="38">
        <f t="shared" si="39"/>
        <v>43984</v>
      </c>
      <c r="O661" s="19">
        <v>43971.0</v>
      </c>
      <c r="P661" s="14" t="s">
        <v>1225</v>
      </c>
      <c r="Q661" s="13" t="str">
        <f t="shared" si="2"/>
        <v>Closed</v>
      </c>
      <c r="R661" s="17">
        <f t="shared" si="3"/>
        <v>47</v>
      </c>
      <c r="S661" s="17">
        <f t="shared" si="4"/>
        <v>-13</v>
      </c>
      <c r="T661" s="13"/>
      <c r="U661" s="13">
        <v>24668.0</v>
      </c>
    </row>
    <row r="662" ht="15.75" hidden="1" customHeight="1">
      <c r="A662" s="5">
        <v>661.0</v>
      </c>
      <c r="B662" s="6" t="s">
        <v>1189</v>
      </c>
      <c r="C662" s="7" t="s">
        <v>153</v>
      </c>
      <c r="D662" s="8">
        <v>43924.0</v>
      </c>
      <c r="E662" s="8" t="s">
        <v>23</v>
      </c>
      <c r="F662" s="8" t="s">
        <v>92</v>
      </c>
      <c r="G662" s="7" t="s">
        <v>191</v>
      </c>
      <c r="H662" s="20" t="s">
        <v>33</v>
      </c>
      <c r="I662" s="5">
        <v>45001.0</v>
      </c>
      <c r="J662" s="7">
        <v>8.2</v>
      </c>
      <c r="K662" s="6" t="str">
        <f>IF(I662=9001,VLOOKUP(J662,'ISO-reference'!$C$1:$D$67,2,FALSE),IF(I662=45001,VLOOKUP(J662,'ISO-reference'!$A$1:$B$40,2,FALSE),IF(I662=21001,VLOOKUP(J662,'ISO-reference'!$E$1:$F$75,2,FALSE),"No ISO Mapping")))</f>
        <v> Emergency preparedness and response</v>
      </c>
      <c r="L662" s="7" t="s">
        <v>30</v>
      </c>
      <c r="M662" s="11"/>
      <c r="N662" s="31">
        <f t="shared" si="39"/>
        <v>43984</v>
      </c>
      <c r="O662" s="12">
        <v>43988.0</v>
      </c>
      <c r="P662" s="6" t="s">
        <v>1190</v>
      </c>
      <c r="Q662" s="5" t="str">
        <f t="shared" si="2"/>
        <v>Closed</v>
      </c>
      <c r="R662" s="10">
        <f t="shared" si="3"/>
        <v>64</v>
      </c>
      <c r="S662" s="10">
        <f t="shared" si="4"/>
        <v>4</v>
      </c>
      <c r="T662" s="5"/>
      <c r="U662" s="5">
        <v>24669.0</v>
      </c>
    </row>
    <row r="663" ht="15.75" hidden="1" customHeight="1">
      <c r="A663" s="13">
        <v>662.0</v>
      </c>
      <c r="B663" s="14" t="s">
        <v>1226</v>
      </c>
      <c r="C663" s="15" t="s">
        <v>153</v>
      </c>
      <c r="D663" s="16">
        <v>43924.0</v>
      </c>
      <c r="E663" s="16" t="s">
        <v>23</v>
      </c>
      <c r="F663" s="16" t="s">
        <v>92</v>
      </c>
      <c r="G663" s="15" t="s">
        <v>191</v>
      </c>
      <c r="H663" s="20" t="s">
        <v>33</v>
      </c>
      <c r="I663" s="13">
        <v>45001.0</v>
      </c>
      <c r="J663" s="15">
        <v>8.2</v>
      </c>
      <c r="K663" s="14" t="str">
        <f>IF(I663=9001,VLOOKUP(J663,'ISO-reference'!$C$1:$D$67,2,FALSE),IF(I663=45001,VLOOKUP(J663,'ISO-reference'!$A$1:$B$40,2,FALSE),IF(I663=21001,VLOOKUP(J663,'ISO-reference'!$E$1:$F$75,2,FALSE),"No ISO Mapping")))</f>
        <v> Emergency preparedness and response</v>
      </c>
      <c r="L663" s="15" t="s">
        <v>30</v>
      </c>
      <c r="M663" s="18"/>
      <c r="N663" s="38">
        <f t="shared" si="39"/>
        <v>43984</v>
      </c>
      <c r="O663" s="19">
        <v>43988.0</v>
      </c>
      <c r="P663" s="14" t="s">
        <v>1227</v>
      </c>
      <c r="Q663" s="13" t="str">
        <f t="shared" si="2"/>
        <v>Closed</v>
      </c>
      <c r="R663" s="17">
        <f t="shared" si="3"/>
        <v>64</v>
      </c>
      <c r="S663" s="17">
        <f t="shared" si="4"/>
        <v>4</v>
      </c>
      <c r="T663" s="13"/>
      <c r="U663" s="13">
        <v>24670.0</v>
      </c>
    </row>
    <row r="664" ht="15.75" hidden="1" customHeight="1">
      <c r="A664" s="5">
        <v>663.0</v>
      </c>
      <c r="B664" s="39" t="s">
        <v>1228</v>
      </c>
      <c r="C664" s="7" t="s">
        <v>153</v>
      </c>
      <c r="D664" s="8">
        <v>43924.0</v>
      </c>
      <c r="E664" s="8" t="s">
        <v>23</v>
      </c>
      <c r="F664" s="8" t="s">
        <v>92</v>
      </c>
      <c r="G664" s="7" t="s">
        <v>191</v>
      </c>
      <c r="H664" s="20" t="s">
        <v>33</v>
      </c>
      <c r="I664" s="5">
        <v>45001.0</v>
      </c>
      <c r="J664" s="7" t="s">
        <v>971</v>
      </c>
      <c r="K664" s="6" t="str">
        <f>IF(I664=9001,VLOOKUP(J664,'ISO-reference'!$C$1:$D$67,2,FALSE),IF(I664=45001,VLOOKUP(J664,'ISO-reference'!$A$1:$B$40,2,FALSE),IF(I664=21001,VLOOKUP(J664,'ISO-reference'!$E$1:$F$75,2,FALSE),"No ISO Mapping")))</f>
        <v> Evaluation of Complaince</v>
      </c>
      <c r="L664" s="7" t="s">
        <v>30</v>
      </c>
      <c r="M664" s="11"/>
      <c r="N664" s="31">
        <f t="shared" si="39"/>
        <v>43984</v>
      </c>
      <c r="O664" s="12">
        <v>44070.0</v>
      </c>
      <c r="P664" s="6" t="s">
        <v>1229</v>
      </c>
      <c r="Q664" s="5" t="str">
        <f t="shared" si="2"/>
        <v>Closed</v>
      </c>
      <c r="R664" s="10">
        <f t="shared" si="3"/>
        <v>146</v>
      </c>
      <c r="S664" s="10">
        <f t="shared" si="4"/>
        <v>86</v>
      </c>
      <c r="T664" s="5"/>
      <c r="U664" s="5">
        <v>24671.0</v>
      </c>
    </row>
    <row r="665" ht="15.75" hidden="1" customHeight="1">
      <c r="A665" s="13">
        <v>664.0</v>
      </c>
      <c r="B665" s="14" t="s">
        <v>1193</v>
      </c>
      <c r="C665" s="15" t="s">
        <v>153</v>
      </c>
      <c r="D665" s="16">
        <v>43924.0</v>
      </c>
      <c r="E665" s="16" t="s">
        <v>23</v>
      </c>
      <c r="F665" s="16" t="s">
        <v>92</v>
      </c>
      <c r="G665" s="15" t="s">
        <v>191</v>
      </c>
      <c r="H665" s="20" t="s">
        <v>33</v>
      </c>
      <c r="I665" s="13">
        <v>45001.0</v>
      </c>
      <c r="J665" s="15" t="s">
        <v>1064</v>
      </c>
      <c r="K665" s="14" t="str">
        <f>IF(I665=9001,VLOOKUP(J665,'ISO-reference'!$C$1:$D$67,2,FALSE),IF(I665=45001,VLOOKUP(J665,'ISO-reference'!$A$1:$B$40,2,FALSE),IF(I665=21001,VLOOKUP(J665,'ISO-reference'!$E$1:$F$75,2,FALSE),"No ISO Mapping")))</f>
        <v> General (Documented Info)</v>
      </c>
      <c r="L665" s="15" t="s">
        <v>30</v>
      </c>
      <c r="M665" s="18"/>
      <c r="N665" s="38">
        <f t="shared" si="39"/>
        <v>43984</v>
      </c>
      <c r="O665" s="19">
        <v>44000.0</v>
      </c>
      <c r="P665" s="14" t="s">
        <v>1206</v>
      </c>
      <c r="Q665" s="13" t="str">
        <f t="shared" si="2"/>
        <v>Closed</v>
      </c>
      <c r="R665" s="17">
        <f t="shared" si="3"/>
        <v>76</v>
      </c>
      <c r="S665" s="17">
        <f t="shared" si="4"/>
        <v>16</v>
      </c>
      <c r="T665" s="13"/>
      <c r="U665" s="13">
        <v>24672.0</v>
      </c>
    </row>
    <row r="666" ht="15.75" hidden="1" customHeight="1">
      <c r="A666" s="5">
        <v>665.0</v>
      </c>
      <c r="B666" s="6" t="s">
        <v>1194</v>
      </c>
      <c r="C666" s="7" t="s">
        <v>153</v>
      </c>
      <c r="D666" s="8">
        <v>43924.0</v>
      </c>
      <c r="E666" s="8" t="s">
        <v>23</v>
      </c>
      <c r="F666" s="8" t="s">
        <v>92</v>
      </c>
      <c r="G666" s="7" t="s">
        <v>191</v>
      </c>
      <c r="H666" s="20" t="s">
        <v>33</v>
      </c>
      <c r="I666" s="5">
        <v>45001.0</v>
      </c>
      <c r="J666" s="7">
        <v>7.1</v>
      </c>
      <c r="K666" s="6" t="str">
        <f>IF(I666=9001,VLOOKUP(J666,'ISO-reference'!$C$1:$D$67,2,FALSE),IF(I666=45001,VLOOKUP(J666,'ISO-reference'!$A$1:$B$40,2,FALSE),IF(I666=21001,VLOOKUP(J666,'ISO-reference'!$E$1:$F$75,2,FALSE),"No ISO Mapping")))</f>
        <v> Resources</v>
      </c>
      <c r="L666" s="7" t="s">
        <v>27</v>
      </c>
      <c r="M666" s="11"/>
      <c r="N666" s="31">
        <f t="shared" si="39"/>
        <v>43984</v>
      </c>
      <c r="O666" s="12">
        <v>43990.0</v>
      </c>
      <c r="P666" s="6" t="s">
        <v>1195</v>
      </c>
      <c r="Q666" s="5" t="str">
        <f t="shared" si="2"/>
        <v>Closed</v>
      </c>
      <c r="R666" s="10">
        <f t="shared" si="3"/>
        <v>66</v>
      </c>
      <c r="S666" s="10">
        <f t="shared" si="4"/>
        <v>6</v>
      </c>
      <c r="T666" s="5"/>
      <c r="U666" s="5">
        <v>24673.0</v>
      </c>
    </row>
    <row r="667" ht="15.75" hidden="1" customHeight="1">
      <c r="A667" s="13">
        <v>666.0</v>
      </c>
      <c r="B667" s="14" t="s">
        <v>1196</v>
      </c>
      <c r="C667" s="15" t="s">
        <v>153</v>
      </c>
      <c r="D667" s="16">
        <v>43924.0</v>
      </c>
      <c r="E667" s="16" t="s">
        <v>23</v>
      </c>
      <c r="F667" s="16" t="s">
        <v>92</v>
      </c>
      <c r="G667" s="15" t="s">
        <v>191</v>
      </c>
      <c r="H667" s="20" t="s">
        <v>33</v>
      </c>
      <c r="I667" s="13">
        <v>45001.0</v>
      </c>
      <c r="J667" s="15" t="s">
        <v>456</v>
      </c>
      <c r="K667" s="14" t="str">
        <f>IF(I667=9001,VLOOKUP(J667,'ISO-reference'!$C$1:$D$67,2,FALSE),IF(I667=45001,VLOOKUP(J667,'ISO-reference'!$A$1:$B$40,2,FALSE),IF(I667=21001,VLOOKUP(J667,'ISO-reference'!$E$1:$F$75,2,FALSE),"No ISO Mapping")))</f>
        <v> Hazard identification &amp; assessment of risks and opportunities</v>
      </c>
      <c r="L667" s="15" t="s">
        <v>89</v>
      </c>
      <c r="M667" s="18"/>
      <c r="N667" s="38">
        <f t="shared" si="39"/>
        <v>43984</v>
      </c>
      <c r="O667" s="19">
        <v>43972.0</v>
      </c>
      <c r="P667" s="14" t="s">
        <v>1230</v>
      </c>
      <c r="Q667" s="13" t="str">
        <f t="shared" si="2"/>
        <v>Closed</v>
      </c>
      <c r="R667" s="17">
        <f t="shared" si="3"/>
        <v>48</v>
      </c>
      <c r="S667" s="17">
        <f t="shared" si="4"/>
        <v>-12</v>
      </c>
      <c r="T667" s="13"/>
      <c r="U667" s="13">
        <v>24674.0</v>
      </c>
    </row>
    <row r="668" ht="15.75" hidden="1" customHeight="1">
      <c r="A668" s="5">
        <v>667.0</v>
      </c>
      <c r="B668" s="6" t="s">
        <v>1171</v>
      </c>
      <c r="C668" s="7" t="s">
        <v>153</v>
      </c>
      <c r="D668" s="8">
        <v>43927.0</v>
      </c>
      <c r="E668" s="8" t="s">
        <v>23</v>
      </c>
      <c r="F668" s="8" t="s">
        <v>24</v>
      </c>
      <c r="G668" s="7" t="s">
        <v>25</v>
      </c>
      <c r="H668" s="20" t="s">
        <v>33</v>
      </c>
      <c r="I668" s="5">
        <v>45001.0</v>
      </c>
      <c r="J668" s="7">
        <v>7.1</v>
      </c>
      <c r="K668" s="6" t="str">
        <f>IF(I668=9001,VLOOKUP(J668,'ISO-reference'!$C$1:$D$67,2,FALSE),IF(I668=45001,VLOOKUP(J668,'ISO-reference'!$A$1:$B$40,2,FALSE),IF(I668=21001,VLOOKUP(J668,'ISO-reference'!$E$1:$F$75,2,FALSE),"No ISO Mapping")))</f>
        <v> Resources</v>
      </c>
      <c r="L668" s="7" t="s">
        <v>27</v>
      </c>
      <c r="M668" s="11"/>
      <c r="N668" s="12">
        <v>44134.0</v>
      </c>
      <c r="O668" s="12">
        <v>44015.0</v>
      </c>
      <c r="P668" s="6" t="s">
        <v>1231</v>
      </c>
      <c r="Q668" s="5" t="str">
        <f t="shared" si="2"/>
        <v>Closed</v>
      </c>
      <c r="R668" s="10">
        <f t="shared" si="3"/>
        <v>88</v>
      </c>
      <c r="S668" s="10">
        <f t="shared" si="4"/>
        <v>-119</v>
      </c>
      <c r="T668" s="5"/>
      <c r="U668" s="5">
        <v>24729.0</v>
      </c>
    </row>
    <row r="669" ht="15.75" hidden="1" customHeight="1">
      <c r="A669" s="13">
        <v>668.0</v>
      </c>
      <c r="B669" s="14" t="s">
        <v>1173</v>
      </c>
      <c r="C669" s="15" t="s">
        <v>153</v>
      </c>
      <c r="D669" s="16">
        <v>43927.0</v>
      </c>
      <c r="E669" s="16" t="s">
        <v>23</v>
      </c>
      <c r="F669" s="16" t="s">
        <v>24</v>
      </c>
      <c r="G669" s="15" t="s">
        <v>25</v>
      </c>
      <c r="H669" s="20" t="s">
        <v>33</v>
      </c>
      <c r="I669" s="13">
        <v>45001.0</v>
      </c>
      <c r="J669" s="15">
        <v>9.1</v>
      </c>
      <c r="K669" s="14" t="str">
        <f>IF(I669=9001,VLOOKUP(J669,'ISO-reference'!$C$1:$D$67,2,FALSE),IF(I669=45001,VLOOKUP(J669,'ISO-reference'!$A$1:$B$40,2,FALSE),IF(I669=21001,VLOOKUP(J669,'ISO-reference'!$E$1:$F$75,2,FALSE),"No ISO Mapping")))</f>
        <v> Monitoring, measurement, analysis &amp; performance evaluation</v>
      </c>
      <c r="L669" s="15" t="s">
        <v>30</v>
      </c>
      <c r="M669" s="18"/>
      <c r="N669" s="19">
        <v>44104.0</v>
      </c>
      <c r="O669" s="19">
        <v>43969.0</v>
      </c>
      <c r="P669" s="14" t="s">
        <v>1232</v>
      </c>
      <c r="Q669" s="13" t="str">
        <f t="shared" si="2"/>
        <v>Closed</v>
      </c>
      <c r="R669" s="17">
        <f t="shared" si="3"/>
        <v>42</v>
      </c>
      <c r="S669" s="17">
        <f t="shared" si="4"/>
        <v>-135</v>
      </c>
      <c r="T669" s="13"/>
      <c r="U669" s="13">
        <v>24732.0</v>
      </c>
    </row>
    <row r="670" ht="15.75" hidden="1" customHeight="1">
      <c r="A670" s="5">
        <v>669.0</v>
      </c>
      <c r="B670" s="6" t="s">
        <v>1177</v>
      </c>
      <c r="C670" s="7" t="s">
        <v>153</v>
      </c>
      <c r="D670" s="8">
        <v>43927.0</v>
      </c>
      <c r="E670" s="8" t="s">
        <v>23</v>
      </c>
      <c r="F670" s="8" t="s">
        <v>24</v>
      </c>
      <c r="G670" s="7" t="s">
        <v>25</v>
      </c>
      <c r="H670" s="20" t="s">
        <v>33</v>
      </c>
      <c r="I670" s="5">
        <v>45001.0</v>
      </c>
      <c r="J670" s="7">
        <v>4.2</v>
      </c>
      <c r="K670" s="6" t="str">
        <f>IF(I670=9001,VLOOKUP(J670,'ISO-reference'!$C$1:$D$67,2,FALSE),IF(I670=45001,VLOOKUP(J670,'ISO-reference'!$A$1:$B$40,2,FALSE),IF(I670=21001,VLOOKUP(J670,'ISO-reference'!$E$1:$F$75,2,FALSE),"No ISO Mapping")))</f>
        <v> Needs &amp; Expectations of workers and other interested parties</v>
      </c>
      <c r="L670" s="7" t="s">
        <v>89</v>
      </c>
      <c r="M670" s="11"/>
      <c r="N670" s="12">
        <v>44012.0</v>
      </c>
      <c r="O670" s="12">
        <v>44014.0</v>
      </c>
      <c r="P670" s="6" t="s">
        <v>1178</v>
      </c>
      <c r="Q670" s="5" t="str">
        <f t="shared" si="2"/>
        <v>Closed</v>
      </c>
      <c r="R670" s="10">
        <f t="shared" si="3"/>
        <v>87</v>
      </c>
      <c r="S670" s="10">
        <f t="shared" si="4"/>
        <v>2</v>
      </c>
      <c r="T670" s="5"/>
      <c r="U670" s="5">
        <v>24734.0</v>
      </c>
    </row>
    <row r="671" ht="15.75" hidden="1" customHeight="1">
      <c r="A671" s="13">
        <v>670.0</v>
      </c>
      <c r="B671" s="14" t="s">
        <v>1233</v>
      </c>
      <c r="C671" s="15" t="s">
        <v>153</v>
      </c>
      <c r="D671" s="16">
        <v>43927.0</v>
      </c>
      <c r="E671" s="16" t="s">
        <v>23</v>
      </c>
      <c r="F671" s="16" t="s">
        <v>24</v>
      </c>
      <c r="G671" s="15" t="s">
        <v>25</v>
      </c>
      <c r="H671" s="20" t="s">
        <v>33</v>
      </c>
      <c r="I671" s="13">
        <v>45001.0</v>
      </c>
      <c r="J671" s="15">
        <v>7.1</v>
      </c>
      <c r="K671" s="14" t="str">
        <f>IF(I671=9001,VLOOKUP(J671,'ISO-reference'!$C$1:$D$67,2,FALSE),IF(I671=45001,VLOOKUP(J671,'ISO-reference'!$A$1:$B$40,2,FALSE),IF(I671=21001,VLOOKUP(J671,'ISO-reference'!$E$1:$F$75,2,FALSE),"No ISO Mapping")))</f>
        <v> Resources</v>
      </c>
      <c r="L671" s="15" t="s">
        <v>27</v>
      </c>
      <c r="M671" s="18"/>
      <c r="N671" s="19">
        <v>44104.0</v>
      </c>
      <c r="O671" s="19">
        <v>44039.0</v>
      </c>
      <c r="P671" s="14" t="s">
        <v>1234</v>
      </c>
      <c r="Q671" s="13" t="str">
        <f t="shared" si="2"/>
        <v>Closed</v>
      </c>
      <c r="R671" s="17">
        <f t="shared" si="3"/>
        <v>112</v>
      </c>
      <c r="S671" s="17">
        <f t="shared" si="4"/>
        <v>-65</v>
      </c>
      <c r="T671" s="13"/>
      <c r="U671" s="13">
        <v>24735.0</v>
      </c>
    </row>
    <row r="672" ht="15.75" hidden="1" customHeight="1">
      <c r="A672" s="5">
        <v>671.0</v>
      </c>
      <c r="B672" s="6" t="s">
        <v>1181</v>
      </c>
      <c r="C672" s="7" t="s">
        <v>153</v>
      </c>
      <c r="D672" s="8">
        <v>43927.0</v>
      </c>
      <c r="E672" s="8" t="s">
        <v>23</v>
      </c>
      <c r="F672" s="8" t="s">
        <v>24</v>
      </c>
      <c r="G672" s="7" t="s">
        <v>25</v>
      </c>
      <c r="H672" s="20" t="s">
        <v>33</v>
      </c>
      <c r="I672" s="5">
        <v>45001.0</v>
      </c>
      <c r="J672" s="7">
        <v>7.5</v>
      </c>
      <c r="K672" s="6" t="str">
        <f>IF(I672=9001,VLOOKUP(J672,'ISO-reference'!$C$1:$D$67,2,FALSE),IF(I672=45001,VLOOKUP(J672,'ISO-reference'!$A$1:$B$40,2,FALSE),IF(I672=21001,VLOOKUP(J672,'ISO-reference'!$E$1:$F$75,2,FALSE),"No ISO Mapping")))</f>
        <v> Documented information</v>
      </c>
      <c r="L672" s="7" t="s">
        <v>30</v>
      </c>
      <c r="M672" s="11"/>
      <c r="N672" s="12">
        <v>44042.0</v>
      </c>
      <c r="O672" s="12">
        <v>43971.0</v>
      </c>
      <c r="P672" s="6" t="s">
        <v>1235</v>
      </c>
      <c r="Q672" s="5" t="str">
        <f t="shared" si="2"/>
        <v>Closed</v>
      </c>
      <c r="R672" s="10">
        <f t="shared" si="3"/>
        <v>44</v>
      </c>
      <c r="S672" s="10">
        <f t="shared" si="4"/>
        <v>-71</v>
      </c>
      <c r="T672" s="5"/>
      <c r="U672" s="5">
        <v>24738.0</v>
      </c>
    </row>
    <row r="673" ht="15.75" hidden="1" customHeight="1">
      <c r="A673" s="13">
        <v>672.0</v>
      </c>
      <c r="B673" s="14" t="s">
        <v>1236</v>
      </c>
      <c r="C673" s="15" t="s">
        <v>153</v>
      </c>
      <c r="D673" s="16">
        <v>43927.0</v>
      </c>
      <c r="E673" s="16" t="s">
        <v>23</v>
      </c>
      <c r="F673" s="16" t="s">
        <v>24</v>
      </c>
      <c r="G673" s="15" t="s">
        <v>25</v>
      </c>
      <c r="H673" s="20" t="s">
        <v>33</v>
      </c>
      <c r="I673" s="13">
        <v>45001.0</v>
      </c>
      <c r="J673" s="15" t="s">
        <v>1184</v>
      </c>
      <c r="K673" s="14" t="str">
        <f>IF(I673=9001,VLOOKUP(J673,'ISO-reference'!$C$1:$D$67,2,FALSE),IF(I673=45001,VLOOKUP(J673,'ISO-reference'!$A$1:$B$40,2,FALSE),IF(I673=21001,VLOOKUP(J673,'ISO-reference'!$E$1:$F$75,2,FALSE),"No ISO Mapping")))</f>
        <v> Procurement</v>
      </c>
      <c r="L673" s="15" t="s">
        <v>30</v>
      </c>
      <c r="M673" s="18"/>
      <c r="N673" s="19">
        <v>44012.0</v>
      </c>
      <c r="O673" s="19">
        <v>44075.0</v>
      </c>
      <c r="P673" s="14" t="s">
        <v>1237</v>
      </c>
      <c r="Q673" s="13" t="str">
        <f t="shared" si="2"/>
        <v>Closed</v>
      </c>
      <c r="R673" s="17">
        <f t="shared" si="3"/>
        <v>148</v>
      </c>
      <c r="S673" s="17">
        <f t="shared" si="4"/>
        <v>63</v>
      </c>
      <c r="T673" s="13"/>
      <c r="U673" s="13">
        <v>24741.0</v>
      </c>
    </row>
    <row r="674" ht="15.75" hidden="1" customHeight="1">
      <c r="A674" s="5">
        <v>673.0</v>
      </c>
      <c r="B674" s="6" t="s">
        <v>1186</v>
      </c>
      <c r="C674" s="7" t="s">
        <v>153</v>
      </c>
      <c r="D674" s="8">
        <v>43927.0</v>
      </c>
      <c r="E674" s="8" t="s">
        <v>23</v>
      </c>
      <c r="F674" s="8" t="s">
        <v>24</v>
      </c>
      <c r="G674" s="7" t="s">
        <v>25</v>
      </c>
      <c r="H674" s="20" t="s">
        <v>33</v>
      </c>
      <c r="I674" s="5">
        <v>45001.0</v>
      </c>
      <c r="J674" s="7" t="s">
        <v>971</v>
      </c>
      <c r="K674" s="6" t="str">
        <f>IF(I674=9001,VLOOKUP(J674,'ISO-reference'!$C$1:$D$67,2,FALSE),IF(I674=45001,VLOOKUP(J674,'ISO-reference'!$A$1:$B$40,2,FALSE),IF(I674=21001,VLOOKUP(J674,'ISO-reference'!$E$1:$F$75,2,FALSE),"No ISO Mapping")))</f>
        <v> Evaluation of Complaince</v>
      </c>
      <c r="L674" s="7" t="s">
        <v>30</v>
      </c>
      <c r="M674" s="11"/>
      <c r="N674" s="12">
        <v>44012.0</v>
      </c>
      <c r="O674" s="12">
        <v>43965.0</v>
      </c>
      <c r="P674" s="6" t="s">
        <v>1238</v>
      </c>
      <c r="Q674" s="5" t="str">
        <f t="shared" si="2"/>
        <v>Closed</v>
      </c>
      <c r="R674" s="10">
        <f t="shared" si="3"/>
        <v>38</v>
      </c>
      <c r="S674" s="10">
        <f t="shared" si="4"/>
        <v>-47</v>
      </c>
      <c r="T674" s="5"/>
      <c r="U674" s="5">
        <v>24745.0</v>
      </c>
    </row>
    <row r="675" ht="15.75" hidden="1" customHeight="1">
      <c r="A675" s="13">
        <v>674.0</v>
      </c>
      <c r="B675" s="14" t="s">
        <v>1187</v>
      </c>
      <c r="C675" s="15" t="s">
        <v>153</v>
      </c>
      <c r="D675" s="16">
        <v>43927.0</v>
      </c>
      <c r="E675" s="16" t="s">
        <v>23</v>
      </c>
      <c r="F675" s="16" t="s">
        <v>24</v>
      </c>
      <c r="G675" s="15" t="s">
        <v>25</v>
      </c>
      <c r="H675" s="20" t="s">
        <v>33</v>
      </c>
      <c r="I675" s="13">
        <v>45001.0</v>
      </c>
      <c r="J675" s="15">
        <v>8.1</v>
      </c>
      <c r="K675" s="14" t="str">
        <f>IF(I675=9001,VLOOKUP(J675,'ISO-reference'!$C$1:$D$67,2,FALSE),IF(I675=45001,VLOOKUP(J675,'ISO-reference'!$A$1:$B$40,2,FALSE),IF(I675=21001,VLOOKUP(J675,'ISO-reference'!$E$1:$F$75,2,FALSE),"No ISO Mapping")))</f>
        <v> Operational planning and control</v>
      </c>
      <c r="L675" s="15" t="s">
        <v>30</v>
      </c>
      <c r="M675" s="18"/>
      <c r="N675" s="19">
        <v>43981.0</v>
      </c>
      <c r="O675" s="19">
        <v>43965.0</v>
      </c>
      <c r="P675" s="14" t="s">
        <v>1239</v>
      </c>
      <c r="Q675" s="13" t="str">
        <f t="shared" si="2"/>
        <v>Closed</v>
      </c>
      <c r="R675" s="17">
        <f t="shared" si="3"/>
        <v>38</v>
      </c>
      <c r="S675" s="17">
        <f t="shared" si="4"/>
        <v>-16</v>
      </c>
      <c r="T675" s="13"/>
      <c r="U675" s="13">
        <v>24746.0</v>
      </c>
    </row>
    <row r="676" ht="15.75" hidden="1" customHeight="1">
      <c r="A676" s="5">
        <v>675.0</v>
      </c>
      <c r="B676" s="6" t="s">
        <v>1189</v>
      </c>
      <c r="C676" s="7" t="s">
        <v>153</v>
      </c>
      <c r="D676" s="8">
        <v>43927.0</v>
      </c>
      <c r="E676" s="8" t="s">
        <v>23</v>
      </c>
      <c r="F676" s="8" t="s">
        <v>24</v>
      </c>
      <c r="G676" s="7" t="s">
        <v>25</v>
      </c>
      <c r="H676" s="20" t="s">
        <v>33</v>
      </c>
      <c r="I676" s="5">
        <v>45001.0</v>
      </c>
      <c r="J676" s="7">
        <v>8.2</v>
      </c>
      <c r="K676" s="6" t="str">
        <f>IF(I676=9001,VLOOKUP(J676,'ISO-reference'!$C$1:$D$67,2,FALSE),IF(I676=45001,VLOOKUP(J676,'ISO-reference'!$A$1:$B$40,2,FALSE),IF(I676=21001,VLOOKUP(J676,'ISO-reference'!$E$1:$F$75,2,FALSE),"No ISO Mapping")))</f>
        <v> Emergency preparedness and response</v>
      </c>
      <c r="L676" s="7" t="s">
        <v>30</v>
      </c>
      <c r="M676" s="11"/>
      <c r="N676" s="12">
        <v>43981.0</v>
      </c>
      <c r="O676" s="12">
        <v>44014.0</v>
      </c>
      <c r="P676" s="6" t="s">
        <v>1190</v>
      </c>
      <c r="Q676" s="5" t="str">
        <f t="shared" si="2"/>
        <v>Closed</v>
      </c>
      <c r="R676" s="10">
        <f t="shared" si="3"/>
        <v>87</v>
      </c>
      <c r="S676" s="10">
        <f t="shared" si="4"/>
        <v>33</v>
      </c>
      <c r="T676" s="5"/>
      <c r="U676" s="5">
        <v>24747.0</v>
      </c>
    </row>
    <row r="677" ht="15.75" hidden="1" customHeight="1">
      <c r="A677" s="13">
        <v>676.0</v>
      </c>
      <c r="B677" s="14" t="s">
        <v>1240</v>
      </c>
      <c r="C677" s="15" t="s">
        <v>153</v>
      </c>
      <c r="D677" s="16">
        <v>43927.0</v>
      </c>
      <c r="E677" s="16" t="s">
        <v>23</v>
      </c>
      <c r="F677" s="16" t="s">
        <v>24</v>
      </c>
      <c r="G677" s="15" t="s">
        <v>25</v>
      </c>
      <c r="H677" s="20" t="s">
        <v>33</v>
      </c>
      <c r="I677" s="13">
        <v>45001.0</v>
      </c>
      <c r="J677" s="15">
        <v>8.2</v>
      </c>
      <c r="K677" s="14" t="str">
        <f>IF(I677=9001,VLOOKUP(J677,'ISO-reference'!$C$1:$D$67,2,FALSE),IF(I677=45001,VLOOKUP(J677,'ISO-reference'!$A$1:$B$40,2,FALSE),IF(I677=21001,VLOOKUP(J677,'ISO-reference'!$E$1:$F$75,2,FALSE),"No ISO Mapping")))</f>
        <v> Emergency preparedness and response</v>
      </c>
      <c r="L677" s="15" t="s">
        <v>30</v>
      </c>
      <c r="M677" s="18"/>
      <c r="N677" s="19">
        <v>43997.0</v>
      </c>
      <c r="O677" s="19">
        <v>44027.0</v>
      </c>
      <c r="P677" s="14" t="s">
        <v>1192</v>
      </c>
      <c r="Q677" s="13" t="str">
        <f t="shared" si="2"/>
        <v>Closed</v>
      </c>
      <c r="R677" s="17">
        <f t="shared" si="3"/>
        <v>100</v>
      </c>
      <c r="S677" s="17">
        <f t="shared" si="4"/>
        <v>30</v>
      </c>
      <c r="T677" s="13"/>
      <c r="U677" s="13">
        <v>24748.0</v>
      </c>
    </row>
    <row r="678" ht="15.75" hidden="1" customHeight="1">
      <c r="A678" s="5">
        <v>677.0</v>
      </c>
      <c r="B678" s="6" t="s">
        <v>1193</v>
      </c>
      <c r="C678" s="7" t="s">
        <v>153</v>
      </c>
      <c r="D678" s="8">
        <v>43927.0</v>
      </c>
      <c r="E678" s="8" t="s">
        <v>23</v>
      </c>
      <c r="F678" s="8" t="s">
        <v>24</v>
      </c>
      <c r="G678" s="7" t="s">
        <v>25</v>
      </c>
      <c r="H678" s="20" t="s">
        <v>33</v>
      </c>
      <c r="I678" s="5">
        <v>45001.0</v>
      </c>
      <c r="J678" s="7" t="s">
        <v>1064</v>
      </c>
      <c r="K678" s="6" t="str">
        <f>IF(I678=9001,VLOOKUP(J678,'ISO-reference'!$C$1:$D$67,2,FALSE),IF(I678=45001,VLOOKUP(J678,'ISO-reference'!$A$1:$B$40,2,FALSE),IF(I678=21001,VLOOKUP(J678,'ISO-reference'!$E$1:$F$75,2,FALSE),"No ISO Mapping")))</f>
        <v> General (Documented Info)</v>
      </c>
      <c r="L678" s="7" t="s">
        <v>30</v>
      </c>
      <c r="M678" s="11"/>
      <c r="N678" s="12">
        <v>44012.0</v>
      </c>
      <c r="O678" s="12">
        <v>43969.0</v>
      </c>
      <c r="P678" s="6" t="s">
        <v>1238</v>
      </c>
      <c r="Q678" s="5" t="str">
        <f t="shared" si="2"/>
        <v>Closed</v>
      </c>
      <c r="R678" s="10">
        <f t="shared" si="3"/>
        <v>42</v>
      </c>
      <c r="S678" s="10">
        <f t="shared" si="4"/>
        <v>-43</v>
      </c>
      <c r="T678" s="5"/>
      <c r="U678" s="5">
        <v>24749.0</v>
      </c>
    </row>
    <row r="679" ht="15.75" hidden="1" customHeight="1">
      <c r="A679" s="13">
        <v>678.0</v>
      </c>
      <c r="B679" s="14" t="s">
        <v>1194</v>
      </c>
      <c r="C679" s="15" t="s">
        <v>153</v>
      </c>
      <c r="D679" s="16">
        <v>43927.0</v>
      </c>
      <c r="E679" s="16" t="s">
        <v>23</v>
      </c>
      <c r="F679" s="16" t="s">
        <v>24</v>
      </c>
      <c r="G679" s="15" t="s">
        <v>25</v>
      </c>
      <c r="H679" s="20" t="s">
        <v>33</v>
      </c>
      <c r="I679" s="13">
        <v>45001.0</v>
      </c>
      <c r="J679" s="15">
        <v>7.1</v>
      </c>
      <c r="K679" s="14" t="str">
        <f>IF(I679=9001,VLOOKUP(J679,'ISO-reference'!$C$1:$D$67,2,FALSE),IF(I679=45001,VLOOKUP(J679,'ISO-reference'!$A$1:$B$40,2,FALSE),IF(I679=21001,VLOOKUP(J679,'ISO-reference'!$E$1:$F$75,2,FALSE),"No ISO Mapping")))</f>
        <v> Resources</v>
      </c>
      <c r="L679" s="15" t="s">
        <v>27</v>
      </c>
      <c r="M679" s="18"/>
      <c r="N679" s="19">
        <v>43997.0</v>
      </c>
      <c r="O679" s="19">
        <v>44014.0</v>
      </c>
      <c r="P679" s="14" t="s">
        <v>1241</v>
      </c>
      <c r="Q679" s="13" t="str">
        <f t="shared" si="2"/>
        <v>Closed</v>
      </c>
      <c r="R679" s="17">
        <f t="shared" si="3"/>
        <v>87</v>
      </c>
      <c r="S679" s="17">
        <f t="shared" si="4"/>
        <v>17</v>
      </c>
      <c r="T679" s="13"/>
      <c r="U679" s="13">
        <v>24750.0</v>
      </c>
    </row>
    <row r="680" ht="15.75" hidden="1" customHeight="1">
      <c r="A680" s="5">
        <v>679.0</v>
      </c>
      <c r="B680" s="6" t="s">
        <v>1196</v>
      </c>
      <c r="C680" s="7" t="s">
        <v>153</v>
      </c>
      <c r="D680" s="8">
        <v>43927.0</v>
      </c>
      <c r="E680" s="8" t="s">
        <v>23</v>
      </c>
      <c r="F680" s="8" t="s">
        <v>24</v>
      </c>
      <c r="G680" s="7" t="s">
        <v>25</v>
      </c>
      <c r="H680" s="20" t="s">
        <v>33</v>
      </c>
      <c r="I680" s="5">
        <v>45001.0</v>
      </c>
      <c r="J680" s="7" t="s">
        <v>456</v>
      </c>
      <c r="K680" s="6" t="str">
        <f>IF(I680=9001,VLOOKUP(J680,'ISO-reference'!$C$1:$D$67,2,FALSE),IF(I680=45001,VLOOKUP(J680,'ISO-reference'!$A$1:$B$40,2,FALSE),IF(I680=21001,VLOOKUP(J680,'ISO-reference'!$E$1:$F$75,2,FALSE),"No ISO Mapping")))</f>
        <v> Hazard identification &amp; assessment of risks and opportunities</v>
      </c>
      <c r="L680" s="7" t="s">
        <v>89</v>
      </c>
      <c r="M680" s="11"/>
      <c r="N680" s="12">
        <v>44073.0</v>
      </c>
      <c r="O680" s="12">
        <v>44040.0</v>
      </c>
      <c r="P680" s="6" t="s">
        <v>1242</v>
      </c>
      <c r="Q680" s="5" t="str">
        <f t="shared" si="2"/>
        <v>Closed</v>
      </c>
      <c r="R680" s="10">
        <f t="shared" si="3"/>
        <v>113</v>
      </c>
      <c r="S680" s="10">
        <f t="shared" si="4"/>
        <v>-33</v>
      </c>
      <c r="T680" s="5"/>
      <c r="U680" s="5">
        <v>24752.0</v>
      </c>
    </row>
    <row r="681" ht="15.75" hidden="1" customHeight="1">
      <c r="A681" s="13">
        <v>680.0</v>
      </c>
      <c r="B681" s="40" t="s">
        <v>1243</v>
      </c>
      <c r="C681" s="15" t="s">
        <v>153</v>
      </c>
      <c r="D681" s="16">
        <v>43931.0</v>
      </c>
      <c r="E681" s="16" t="s">
        <v>23</v>
      </c>
      <c r="F681" s="16" t="s">
        <v>766</v>
      </c>
      <c r="G681" s="15" t="s">
        <v>767</v>
      </c>
      <c r="H681" s="20" t="s">
        <v>33</v>
      </c>
      <c r="I681" s="13">
        <v>45001.0</v>
      </c>
      <c r="J681" s="15" t="s">
        <v>1064</v>
      </c>
      <c r="K681" s="14" t="str">
        <f>IF(I681=9001,VLOOKUP(J681,'ISO-reference'!$C$1:$D$67,2,FALSE),IF(I681=45001,VLOOKUP(J681,'ISO-reference'!$A$1:$B$40,2,FALSE),IF(I681=21001,VLOOKUP(J681,'ISO-reference'!$E$1:$F$75,2,FALSE),"No ISO Mapping")))</f>
        <v> General (Documented Info)</v>
      </c>
      <c r="L681" s="15" t="s">
        <v>1244</v>
      </c>
      <c r="M681" s="18"/>
      <c r="N681" s="19">
        <f t="shared" ref="N681:N683" si="40">D681+60</f>
        <v>43991</v>
      </c>
      <c r="O681" s="19">
        <v>43994.0</v>
      </c>
      <c r="P681" s="14" t="s">
        <v>1245</v>
      </c>
      <c r="Q681" s="13" t="str">
        <f t="shared" si="2"/>
        <v>Closed</v>
      </c>
      <c r="R681" s="17">
        <f t="shared" si="3"/>
        <v>63</v>
      </c>
      <c r="S681" s="17">
        <f t="shared" si="4"/>
        <v>3</v>
      </c>
      <c r="T681" s="13"/>
      <c r="U681" s="13">
        <v>25105.0</v>
      </c>
    </row>
    <row r="682" ht="15.75" hidden="1" customHeight="1">
      <c r="A682" s="5">
        <v>681.0</v>
      </c>
      <c r="B682" s="39" t="s">
        <v>1246</v>
      </c>
      <c r="C682" s="7" t="s">
        <v>153</v>
      </c>
      <c r="D682" s="8">
        <v>43931.0</v>
      </c>
      <c r="E682" s="8" t="s">
        <v>23</v>
      </c>
      <c r="F682" s="8" t="s">
        <v>766</v>
      </c>
      <c r="G682" s="7" t="s">
        <v>767</v>
      </c>
      <c r="H682" s="20" t="s">
        <v>33</v>
      </c>
      <c r="I682" s="5">
        <v>45001.0</v>
      </c>
      <c r="J682" s="7" t="s">
        <v>1064</v>
      </c>
      <c r="K682" s="6" t="str">
        <f>IF(I682=9001,VLOOKUP(J682,'ISO-reference'!$C$1:$D$67,2,FALSE),IF(I682=45001,VLOOKUP(J682,'ISO-reference'!$A$1:$B$40,2,FALSE),IF(I682=21001,VLOOKUP(J682,'ISO-reference'!$E$1:$F$75,2,FALSE),"No ISO Mapping")))</f>
        <v> General (Documented Info)</v>
      </c>
      <c r="L682" s="7" t="s">
        <v>1244</v>
      </c>
      <c r="M682" s="11"/>
      <c r="N682" s="12">
        <f t="shared" si="40"/>
        <v>43991</v>
      </c>
      <c r="O682" s="12">
        <v>43994.0</v>
      </c>
      <c r="P682" s="6" t="s">
        <v>1247</v>
      </c>
      <c r="Q682" s="5" t="str">
        <f t="shared" si="2"/>
        <v>Closed</v>
      </c>
      <c r="R682" s="10">
        <f t="shared" si="3"/>
        <v>63</v>
      </c>
      <c r="S682" s="10">
        <f t="shared" si="4"/>
        <v>3</v>
      </c>
      <c r="T682" s="5"/>
      <c r="U682" s="5">
        <v>25107.0</v>
      </c>
    </row>
    <row r="683" ht="15.75" hidden="1" customHeight="1">
      <c r="A683" s="13">
        <v>682.0</v>
      </c>
      <c r="B683" s="40" t="s">
        <v>1248</v>
      </c>
      <c r="C683" s="15" t="s">
        <v>153</v>
      </c>
      <c r="D683" s="16">
        <v>43931.0</v>
      </c>
      <c r="E683" s="16" t="s">
        <v>23</v>
      </c>
      <c r="F683" s="16" t="s">
        <v>766</v>
      </c>
      <c r="G683" s="15" t="s">
        <v>767</v>
      </c>
      <c r="H683" s="20" t="s">
        <v>33</v>
      </c>
      <c r="I683" s="13">
        <v>45001.0</v>
      </c>
      <c r="J683" s="15" t="s">
        <v>1064</v>
      </c>
      <c r="K683" s="14" t="str">
        <f>IF(I683=9001,VLOOKUP(J683,'ISO-reference'!$C$1:$D$67,2,FALSE),IF(I683=45001,VLOOKUP(J683,'ISO-reference'!$A$1:$B$40,2,FALSE),IF(I683=21001,VLOOKUP(J683,'ISO-reference'!$E$1:$F$75,2,FALSE),"No ISO Mapping")))</f>
        <v> General (Documented Info)</v>
      </c>
      <c r="L683" s="15" t="s">
        <v>89</v>
      </c>
      <c r="M683" s="18"/>
      <c r="N683" s="19">
        <f t="shared" si="40"/>
        <v>43991</v>
      </c>
      <c r="O683" s="19">
        <v>43971.0</v>
      </c>
      <c r="P683" s="14" t="s">
        <v>1249</v>
      </c>
      <c r="Q683" s="13" t="str">
        <f t="shared" si="2"/>
        <v>Closed</v>
      </c>
      <c r="R683" s="17">
        <f t="shared" si="3"/>
        <v>40</v>
      </c>
      <c r="S683" s="17">
        <f t="shared" si="4"/>
        <v>-20</v>
      </c>
      <c r="T683" s="13"/>
      <c r="U683" s="13">
        <v>25110.0</v>
      </c>
    </row>
    <row r="684" ht="15.75" hidden="1" customHeight="1">
      <c r="A684" s="5">
        <v>683.0</v>
      </c>
      <c r="B684" s="39" t="s">
        <v>1250</v>
      </c>
      <c r="C684" s="7" t="s">
        <v>22</v>
      </c>
      <c r="D684" s="8">
        <v>43992.0</v>
      </c>
      <c r="E684" s="8" t="s">
        <v>23</v>
      </c>
      <c r="F684" s="8" t="s">
        <v>66</v>
      </c>
      <c r="G684" s="7" t="s">
        <v>133</v>
      </c>
      <c r="H684" s="20" t="s">
        <v>105</v>
      </c>
      <c r="I684" s="5">
        <v>9001.0</v>
      </c>
      <c r="J684" s="7">
        <v>4.2</v>
      </c>
      <c r="K684" s="6" t="str">
        <f>IF(I684=9001,VLOOKUP(J684,'ISO-reference'!$C$1:$D$67,2,FALSE),IF(I684=45001,VLOOKUP(J684,'ISO-reference'!$A$1:$B$40,2,FALSE),IF(I684=21001,VLOOKUP(J684,'ISO-reference'!$E$1:$F$75,2,FALSE),"No ISO Mapping")))</f>
        <v> Needs &amp; Expectations</v>
      </c>
      <c r="L684" s="7" t="s">
        <v>111</v>
      </c>
      <c r="M684" s="11"/>
      <c r="N684" s="12">
        <v>44058.0</v>
      </c>
      <c r="O684" s="12">
        <v>44050.0</v>
      </c>
      <c r="P684" s="6" t="s">
        <v>1251</v>
      </c>
      <c r="Q684" s="5" t="str">
        <f t="shared" si="2"/>
        <v>Closed</v>
      </c>
      <c r="R684" s="10">
        <f t="shared" si="3"/>
        <v>58</v>
      </c>
      <c r="S684" s="10">
        <f t="shared" si="4"/>
        <v>-8</v>
      </c>
      <c r="T684" s="5"/>
      <c r="U684" s="5">
        <v>27455.0</v>
      </c>
    </row>
    <row r="685" ht="15.75" hidden="1" customHeight="1">
      <c r="A685" s="13">
        <v>684.0</v>
      </c>
      <c r="B685" s="40" t="s">
        <v>1252</v>
      </c>
      <c r="C685" s="15" t="s">
        <v>22</v>
      </c>
      <c r="D685" s="16">
        <v>43992.0</v>
      </c>
      <c r="E685" s="16" t="s">
        <v>23</v>
      </c>
      <c r="F685" s="16" t="s">
        <v>66</v>
      </c>
      <c r="G685" s="15" t="s">
        <v>133</v>
      </c>
      <c r="H685" s="20" t="s">
        <v>105</v>
      </c>
      <c r="I685" s="13">
        <v>9001.0</v>
      </c>
      <c r="J685" s="15">
        <v>7.3</v>
      </c>
      <c r="K685" s="14" t="str">
        <f>IF(I685=9001,VLOOKUP(J685,'ISO-reference'!$C$1:$D$67,2,FALSE),IF(I685=45001,VLOOKUP(J685,'ISO-reference'!$A$1:$B$40,2,FALSE),IF(I685=21001,VLOOKUP(J685,'ISO-reference'!$E$1:$F$75,2,FALSE),"No ISO Mapping")))</f>
        <v> Awareness</v>
      </c>
      <c r="L685" s="15" t="s">
        <v>111</v>
      </c>
      <c r="M685" s="18"/>
      <c r="N685" s="19">
        <v>44073.0</v>
      </c>
      <c r="O685" s="19">
        <v>44230.0</v>
      </c>
      <c r="P685" s="14" t="s">
        <v>1253</v>
      </c>
      <c r="Q685" s="13" t="str">
        <f t="shared" si="2"/>
        <v>Closed</v>
      </c>
      <c r="R685" s="17">
        <f t="shared" si="3"/>
        <v>238</v>
      </c>
      <c r="S685" s="17">
        <f t="shared" si="4"/>
        <v>157</v>
      </c>
      <c r="T685" s="13"/>
      <c r="U685" s="13">
        <v>27457.0</v>
      </c>
    </row>
    <row r="686" ht="15.75" hidden="1" customHeight="1">
      <c r="A686" s="5">
        <v>685.0</v>
      </c>
      <c r="B686" s="39" t="s">
        <v>1254</v>
      </c>
      <c r="C686" s="7" t="s">
        <v>22</v>
      </c>
      <c r="D686" s="8">
        <v>43992.0</v>
      </c>
      <c r="E686" s="8" t="s">
        <v>23</v>
      </c>
      <c r="F686" s="8" t="s">
        <v>66</v>
      </c>
      <c r="G686" s="7" t="s">
        <v>133</v>
      </c>
      <c r="H686" s="20" t="s">
        <v>33</v>
      </c>
      <c r="I686" s="5">
        <v>45001.0</v>
      </c>
      <c r="J686" s="7">
        <v>5.2</v>
      </c>
      <c r="K686" s="6" t="str">
        <f>IF(I686=9001,VLOOKUP(J686,'ISO-reference'!$C$1:$D$67,2,FALSE),IF(I686=45001,VLOOKUP(J686,'ISO-reference'!$A$1:$B$40,2,FALSE),IF(I686=21001,VLOOKUP(J686,'ISO-reference'!$E$1:$F$75,2,FALSE),"No ISO Mapping")))</f>
        <v> OH&amp;S Policy</v>
      </c>
      <c r="L686" s="7" t="s">
        <v>111</v>
      </c>
      <c r="M686" s="11"/>
      <c r="N686" s="12">
        <v>44044.0</v>
      </c>
      <c r="O686" s="12">
        <v>44050.0</v>
      </c>
      <c r="P686" s="6" t="s">
        <v>1255</v>
      </c>
      <c r="Q686" s="5" t="str">
        <f t="shared" si="2"/>
        <v>Closed</v>
      </c>
      <c r="R686" s="10">
        <f t="shared" si="3"/>
        <v>58</v>
      </c>
      <c r="S686" s="10">
        <f t="shared" si="4"/>
        <v>6</v>
      </c>
      <c r="T686" s="5"/>
      <c r="U686" s="5">
        <v>27461.0</v>
      </c>
    </row>
    <row r="687" ht="15.75" hidden="1" customHeight="1">
      <c r="A687" s="13">
        <v>686.0</v>
      </c>
      <c r="B687" s="40" t="s">
        <v>1256</v>
      </c>
      <c r="C687" s="15" t="s">
        <v>22</v>
      </c>
      <c r="D687" s="16">
        <v>43992.0</v>
      </c>
      <c r="E687" s="16" t="s">
        <v>23</v>
      </c>
      <c r="F687" s="16" t="s">
        <v>66</v>
      </c>
      <c r="G687" s="15" t="s">
        <v>133</v>
      </c>
      <c r="H687" s="20" t="s">
        <v>105</v>
      </c>
      <c r="I687" s="13">
        <v>9001.0</v>
      </c>
      <c r="J687" s="15">
        <v>10.3</v>
      </c>
      <c r="K687" s="14" t="str">
        <f>IF(I687=9001,VLOOKUP(J687,'ISO-reference'!$C$1:$D$67,2,FALSE),IF(I687=45001,VLOOKUP(J687,'ISO-reference'!$A$1:$B$40,2,FALSE),IF(I687=21001,VLOOKUP(J687,'ISO-reference'!$E$1:$F$75,2,FALSE),"No ISO Mapping")))</f>
        <v> Continual improvement</v>
      </c>
      <c r="L687" s="15" t="s">
        <v>512</v>
      </c>
      <c r="M687" s="18"/>
      <c r="N687" s="19">
        <v>44074.0</v>
      </c>
      <c r="O687" s="19">
        <v>44228.0</v>
      </c>
      <c r="P687" s="14" t="s">
        <v>1257</v>
      </c>
      <c r="Q687" s="13" t="str">
        <f t="shared" si="2"/>
        <v>Closed</v>
      </c>
      <c r="R687" s="17">
        <f t="shared" si="3"/>
        <v>236</v>
      </c>
      <c r="S687" s="17">
        <f t="shared" si="4"/>
        <v>154</v>
      </c>
      <c r="T687" s="13"/>
      <c r="U687" s="13">
        <v>27465.0</v>
      </c>
    </row>
    <row r="688" ht="15.75" hidden="1" customHeight="1">
      <c r="A688" s="5">
        <v>687.0</v>
      </c>
      <c r="B688" s="39" t="s">
        <v>1258</v>
      </c>
      <c r="C688" s="7" t="s">
        <v>22</v>
      </c>
      <c r="D688" s="8">
        <v>43992.0</v>
      </c>
      <c r="E688" s="8" t="s">
        <v>23</v>
      </c>
      <c r="F688" s="8" t="s">
        <v>66</v>
      </c>
      <c r="G688" s="7" t="s">
        <v>133</v>
      </c>
      <c r="H688" s="20" t="s">
        <v>105</v>
      </c>
      <c r="I688" s="5">
        <v>9001.0</v>
      </c>
      <c r="J688" s="7" t="s">
        <v>141</v>
      </c>
      <c r="K688" s="6" t="str">
        <f>IF(I688=9001,VLOOKUP(J688,'ISO-reference'!$C$1:$D$67,2,FALSE),IF(I688=45001,VLOOKUP(J688,'ISO-reference'!$A$1:$B$40,2,FALSE),IF(I688=21001,VLOOKUP(J688,'ISO-reference'!$E$1:$F$75,2,FALSE),"No ISO Mapping")))</f>
        <v> Analysis &amp; evaluation</v>
      </c>
      <c r="L688" s="7" t="s">
        <v>512</v>
      </c>
      <c r="M688" s="11"/>
      <c r="N688" s="12">
        <v>44017.0</v>
      </c>
      <c r="O688" s="12">
        <v>44050.0</v>
      </c>
      <c r="P688" s="6" t="s">
        <v>1259</v>
      </c>
      <c r="Q688" s="5" t="str">
        <f t="shared" si="2"/>
        <v>Closed</v>
      </c>
      <c r="R688" s="10">
        <f t="shared" si="3"/>
        <v>58</v>
      </c>
      <c r="S688" s="10">
        <f t="shared" si="4"/>
        <v>33</v>
      </c>
      <c r="T688" s="5"/>
      <c r="U688" s="5">
        <v>27466.0</v>
      </c>
    </row>
    <row r="689" ht="15.75" hidden="1" customHeight="1">
      <c r="A689" s="13">
        <v>688.0</v>
      </c>
      <c r="B689" s="40" t="s">
        <v>1260</v>
      </c>
      <c r="C689" s="15" t="s">
        <v>22</v>
      </c>
      <c r="D689" s="16">
        <v>43992.0</v>
      </c>
      <c r="E689" s="16" t="s">
        <v>23</v>
      </c>
      <c r="F689" s="16" t="s">
        <v>66</v>
      </c>
      <c r="G689" s="15" t="s">
        <v>133</v>
      </c>
      <c r="H689" s="20" t="s">
        <v>105</v>
      </c>
      <c r="I689" s="13">
        <v>45001.0</v>
      </c>
      <c r="J689" s="15" t="s">
        <v>456</v>
      </c>
      <c r="K689" s="14" t="str">
        <f>IF(I689=9001,VLOOKUP(J689,'ISO-reference'!$C$1:$D$67,2,FALSE),IF(I689=45001,VLOOKUP(J689,'ISO-reference'!$A$1:$B$40,2,FALSE),IF(I689=21001,VLOOKUP(J689,'ISO-reference'!$E$1:$F$75,2,FALSE),"No ISO Mapping")))</f>
        <v> Hazard identification &amp; assessment of risks and opportunities</v>
      </c>
      <c r="L689" s="15" t="s">
        <v>512</v>
      </c>
      <c r="M689" s="18"/>
      <c r="N689" s="19">
        <v>44043.0</v>
      </c>
      <c r="O689" s="19">
        <v>44050.0</v>
      </c>
      <c r="P689" s="14" t="s">
        <v>1261</v>
      </c>
      <c r="Q689" s="13" t="str">
        <f t="shared" si="2"/>
        <v>Closed</v>
      </c>
      <c r="R689" s="17">
        <f t="shared" si="3"/>
        <v>58</v>
      </c>
      <c r="S689" s="17">
        <f t="shared" si="4"/>
        <v>7</v>
      </c>
      <c r="T689" s="13"/>
      <c r="U689" s="13">
        <v>27467.0</v>
      </c>
    </row>
    <row r="690" ht="15.75" hidden="1" customHeight="1">
      <c r="A690" s="5">
        <v>689.0</v>
      </c>
      <c r="B690" s="39" t="s">
        <v>1262</v>
      </c>
      <c r="C690" s="7" t="s">
        <v>22</v>
      </c>
      <c r="D690" s="8">
        <v>43992.0</v>
      </c>
      <c r="E690" s="8" t="s">
        <v>23</v>
      </c>
      <c r="F690" s="8" t="s">
        <v>66</v>
      </c>
      <c r="G690" s="7" t="s">
        <v>133</v>
      </c>
      <c r="H690" s="20" t="s">
        <v>105</v>
      </c>
      <c r="I690" s="5">
        <v>45001.0</v>
      </c>
      <c r="J690" s="7" t="s">
        <v>456</v>
      </c>
      <c r="K690" s="6" t="str">
        <f>IF(I690=9001,VLOOKUP(J690,'ISO-reference'!$C$1:$D$67,2,FALSE),IF(I690=45001,VLOOKUP(J690,'ISO-reference'!$A$1:$B$40,2,FALSE),IF(I690=21001,VLOOKUP(J690,'ISO-reference'!$E$1:$F$75,2,FALSE),"No ISO Mapping")))</f>
        <v> Hazard identification &amp; assessment of risks and opportunities</v>
      </c>
      <c r="L690" s="7" t="s">
        <v>1263</v>
      </c>
      <c r="M690" s="11"/>
      <c r="N690" s="12">
        <v>44043.0</v>
      </c>
      <c r="O690" s="12">
        <v>44228.0</v>
      </c>
      <c r="P690" s="6" t="s">
        <v>1264</v>
      </c>
      <c r="Q690" s="5" t="str">
        <f t="shared" si="2"/>
        <v>Closed</v>
      </c>
      <c r="R690" s="10">
        <f t="shared" si="3"/>
        <v>236</v>
      </c>
      <c r="S690" s="10">
        <f t="shared" si="4"/>
        <v>185</v>
      </c>
      <c r="T690" s="5"/>
      <c r="U690" s="5">
        <v>27469.0</v>
      </c>
    </row>
    <row r="691" ht="15.75" hidden="1" customHeight="1">
      <c r="A691" s="13">
        <v>690.0</v>
      </c>
      <c r="B691" s="40" t="s">
        <v>1265</v>
      </c>
      <c r="C691" s="15" t="s">
        <v>22</v>
      </c>
      <c r="D691" s="16">
        <v>43992.0</v>
      </c>
      <c r="E691" s="16" t="s">
        <v>23</v>
      </c>
      <c r="F691" s="16" t="s">
        <v>66</v>
      </c>
      <c r="G691" s="15" t="s">
        <v>133</v>
      </c>
      <c r="H691" s="20" t="s">
        <v>105</v>
      </c>
      <c r="I691" s="13">
        <v>45001.0</v>
      </c>
      <c r="J691" s="15">
        <v>5.4</v>
      </c>
      <c r="K691" s="14" t="str">
        <f>IF(I691=9001,VLOOKUP(J691,'ISO-reference'!$C$1:$D$67,2,FALSE),IF(I691=45001,VLOOKUP(J691,'ISO-reference'!$A$1:$B$40,2,FALSE),IF(I691=21001,VLOOKUP(J691,'ISO-reference'!$E$1:$F$75,2,FALSE),"No ISO Mapping")))</f>
        <v> Consultation and participation of workers</v>
      </c>
      <c r="L691" s="15" t="s">
        <v>30</v>
      </c>
      <c r="M691" s="18"/>
      <c r="N691" s="19">
        <v>44075.0</v>
      </c>
      <c r="O691" s="19">
        <v>44050.0</v>
      </c>
      <c r="P691" s="14" t="s">
        <v>1266</v>
      </c>
      <c r="Q691" s="13" t="str">
        <f t="shared" si="2"/>
        <v>Closed</v>
      </c>
      <c r="R691" s="17">
        <f t="shared" si="3"/>
        <v>58</v>
      </c>
      <c r="S691" s="17">
        <f t="shared" si="4"/>
        <v>-25</v>
      </c>
      <c r="T691" s="13"/>
      <c r="U691" s="13">
        <v>27471.0</v>
      </c>
    </row>
    <row r="692" ht="15.75" hidden="1" customHeight="1">
      <c r="A692" s="5">
        <v>691.0</v>
      </c>
      <c r="B692" s="39" t="s">
        <v>1267</v>
      </c>
      <c r="C692" s="7" t="s">
        <v>22</v>
      </c>
      <c r="D692" s="8">
        <v>43992.0</v>
      </c>
      <c r="E692" s="8" t="s">
        <v>23</v>
      </c>
      <c r="F692" s="8" t="s">
        <v>66</v>
      </c>
      <c r="G692" s="7" t="s">
        <v>133</v>
      </c>
      <c r="H692" s="20" t="s">
        <v>105</v>
      </c>
      <c r="I692" s="5">
        <v>45001.0</v>
      </c>
      <c r="J692" s="7">
        <v>8.2</v>
      </c>
      <c r="K692" s="6" t="str">
        <f>IF(I692=9001,VLOOKUP(J692,'ISO-reference'!$C$1:$D$67,2,FALSE),IF(I692=45001,VLOOKUP(J692,'ISO-reference'!$A$1:$B$40,2,FALSE),IF(I692=21001,VLOOKUP(J692,'ISO-reference'!$E$1:$F$75,2,FALSE),"No ISO Mapping")))</f>
        <v> Emergency preparedness and response</v>
      </c>
      <c r="L692" s="7" t="s">
        <v>30</v>
      </c>
      <c r="M692" s="11"/>
      <c r="N692" s="12">
        <v>44043.0</v>
      </c>
      <c r="O692" s="12">
        <v>44050.0</v>
      </c>
      <c r="P692" s="6" t="s">
        <v>1268</v>
      </c>
      <c r="Q692" s="5" t="str">
        <f t="shared" si="2"/>
        <v>Closed</v>
      </c>
      <c r="R692" s="10">
        <f t="shared" si="3"/>
        <v>58</v>
      </c>
      <c r="S692" s="10">
        <f t="shared" si="4"/>
        <v>7</v>
      </c>
      <c r="T692" s="5"/>
      <c r="U692" s="5">
        <v>27472.0</v>
      </c>
    </row>
    <row r="693" ht="15.75" hidden="1" customHeight="1">
      <c r="A693" s="13">
        <v>692.0</v>
      </c>
      <c r="B693" s="40" t="s">
        <v>1269</v>
      </c>
      <c r="C693" s="15" t="s">
        <v>22</v>
      </c>
      <c r="D693" s="16">
        <v>43993.0</v>
      </c>
      <c r="E693" s="16" t="s">
        <v>23</v>
      </c>
      <c r="F693" s="16" t="s">
        <v>66</v>
      </c>
      <c r="G693" s="15" t="s">
        <v>133</v>
      </c>
      <c r="H693" s="20" t="s">
        <v>105</v>
      </c>
      <c r="I693" s="13">
        <v>9001.0</v>
      </c>
      <c r="J693" s="15" t="s">
        <v>59</v>
      </c>
      <c r="K693" s="14" t="str">
        <f>IF(I693=9001,VLOOKUP(J693,'ISO-reference'!$C$1:$D$67,2,FALSE),IF(I693=45001,VLOOKUP(J693,'ISO-reference'!$A$1:$B$40,2,FALSE),IF(I693=21001,VLOOKUP(J693,'ISO-reference'!$E$1:$F$75,2,FALSE),"No ISO Mapping")))</f>
        <v> People</v>
      </c>
      <c r="L693" s="15" t="s">
        <v>27</v>
      </c>
      <c r="M693" s="18"/>
      <c r="N693" s="19">
        <v>44084.0</v>
      </c>
      <c r="O693" s="19">
        <v>44228.0</v>
      </c>
      <c r="P693" s="14" t="s">
        <v>1270</v>
      </c>
      <c r="Q693" s="13" t="str">
        <f t="shared" si="2"/>
        <v>Closed</v>
      </c>
      <c r="R693" s="17">
        <f t="shared" si="3"/>
        <v>235</v>
      </c>
      <c r="S693" s="17">
        <f t="shared" si="4"/>
        <v>144</v>
      </c>
      <c r="T693" s="13"/>
      <c r="U693" s="13">
        <v>27474.0</v>
      </c>
    </row>
    <row r="694" ht="15.75" hidden="1" customHeight="1">
      <c r="A694" s="5">
        <v>693.0</v>
      </c>
      <c r="B694" s="39" t="s">
        <v>1271</v>
      </c>
      <c r="C694" s="7" t="s">
        <v>22</v>
      </c>
      <c r="D694" s="8">
        <v>43993.0</v>
      </c>
      <c r="E694" s="8" t="s">
        <v>23</v>
      </c>
      <c r="F694" s="8" t="s">
        <v>66</v>
      </c>
      <c r="G694" s="7" t="s">
        <v>133</v>
      </c>
      <c r="H694" s="20" t="s">
        <v>105</v>
      </c>
      <c r="I694" s="5">
        <v>9001.0</v>
      </c>
      <c r="J694" s="7">
        <v>9.1</v>
      </c>
      <c r="K694" s="6" t="str">
        <f>IF(I694=9001,VLOOKUP(J694,'ISO-reference'!$C$1:$D$67,2,FALSE),IF(I694=45001,VLOOKUP(J694,'ISO-reference'!$A$1:$B$40,2,FALSE),IF(I694=21001,VLOOKUP(J694,'ISO-reference'!$E$1:$F$75,2,FALSE),"No ISO Mapping")))</f>
        <v> Monitoring, measurement, analysis &amp; evaluation</v>
      </c>
      <c r="L694" s="7" t="s">
        <v>27</v>
      </c>
      <c r="M694" s="11"/>
      <c r="N694" s="12">
        <v>44074.0</v>
      </c>
      <c r="O694" s="12">
        <v>44228.0</v>
      </c>
      <c r="P694" s="6" t="s">
        <v>1272</v>
      </c>
      <c r="Q694" s="5" t="str">
        <f t="shared" si="2"/>
        <v>Closed</v>
      </c>
      <c r="R694" s="10">
        <f t="shared" si="3"/>
        <v>235</v>
      </c>
      <c r="S694" s="10">
        <f t="shared" si="4"/>
        <v>154</v>
      </c>
      <c r="T694" s="5"/>
      <c r="U694" s="5">
        <v>27476.0</v>
      </c>
    </row>
    <row r="695" ht="15.75" hidden="1" customHeight="1">
      <c r="A695" s="13">
        <v>694.0</v>
      </c>
      <c r="B695" s="40" t="s">
        <v>1273</v>
      </c>
      <c r="C695" s="15" t="s">
        <v>22</v>
      </c>
      <c r="D695" s="16">
        <v>43993.0</v>
      </c>
      <c r="E695" s="16" t="s">
        <v>23</v>
      </c>
      <c r="F695" s="16" t="s">
        <v>66</v>
      </c>
      <c r="G695" s="15" t="s">
        <v>133</v>
      </c>
      <c r="H695" s="20" t="s">
        <v>33</v>
      </c>
      <c r="I695" s="13">
        <v>9001.0</v>
      </c>
      <c r="J695" s="15" t="s">
        <v>59</v>
      </c>
      <c r="K695" s="14" t="str">
        <f>IF(I695=9001,VLOOKUP(J695,'ISO-reference'!$C$1:$D$67,2,FALSE),IF(I695=45001,VLOOKUP(J695,'ISO-reference'!$A$1:$B$40,2,FALSE),IF(I695=21001,VLOOKUP(J695,'ISO-reference'!$E$1:$F$75,2,FALSE),"No ISO Mapping")))</f>
        <v> People</v>
      </c>
      <c r="L695" s="15" t="s">
        <v>27</v>
      </c>
      <c r="M695" s="18"/>
      <c r="N695" s="19">
        <v>44017.0</v>
      </c>
      <c r="O695" s="19">
        <v>44050.0</v>
      </c>
      <c r="P695" s="14" t="s">
        <v>1274</v>
      </c>
      <c r="Q695" s="13" t="str">
        <f t="shared" si="2"/>
        <v>Closed</v>
      </c>
      <c r="R695" s="17">
        <f t="shared" si="3"/>
        <v>57</v>
      </c>
      <c r="S695" s="17">
        <f t="shared" si="4"/>
        <v>33</v>
      </c>
      <c r="T695" s="13"/>
      <c r="U695" s="13">
        <v>27478.0</v>
      </c>
    </row>
    <row r="696" ht="15.75" hidden="1" customHeight="1">
      <c r="A696" s="5">
        <v>695.0</v>
      </c>
      <c r="B696" s="39" t="s">
        <v>1275</v>
      </c>
      <c r="C696" s="7" t="s">
        <v>22</v>
      </c>
      <c r="D696" s="8">
        <v>43993.0</v>
      </c>
      <c r="E696" s="8" t="s">
        <v>23</v>
      </c>
      <c r="F696" s="8" t="s">
        <v>66</v>
      </c>
      <c r="G696" s="7" t="s">
        <v>133</v>
      </c>
      <c r="H696" s="20" t="s">
        <v>33</v>
      </c>
      <c r="I696" s="5">
        <v>9001.0</v>
      </c>
      <c r="J696" s="7" t="s">
        <v>971</v>
      </c>
      <c r="K696" s="6" t="str">
        <f>IF(I696=9001,VLOOKUP(J696,'ISO-reference'!$C$1:$D$67,2,FALSE),IF(I696=45001,VLOOKUP(J696,'ISO-reference'!$A$1:$B$40,2,FALSE),IF(I696=21001,VLOOKUP(J696,'ISO-reference'!$E$1:$F$75,2,FALSE),"No ISO Mapping")))</f>
        <v> Customer satisfaction</v>
      </c>
      <c r="L696" s="7" t="s">
        <v>35</v>
      </c>
      <c r="M696" s="11"/>
      <c r="N696" s="12">
        <v>44011.0</v>
      </c>
      <c r="O696" s="12">
        <v>44050.0</v>
      </c>
      <c r="P696" s="6" t="s">
        <v>1276</v>
      </c>
      <c r="Q696" s="5" t="str">
        <f t="shared" si="2"/>
        <v>Closed</v>
      </c>
      <c r="R696" s="10">
        <f t="shared" si="3"/>
        <v>57</v>
      </c>
      <c r="S696" s="10">
        <f t="shared" si="4"/>
        <v>39</v>
      </c>
      <c r="T696" s="5"/>
      <c r="U696" s="5">
        <v>27480.0</v>
      </c>
    </row>
    <row r="697" ht="15.75" hidden="1" customHeight="1">
      <c r="A697" s="13">
        <v>696.0</v>
      </c>
      <c r="B697" s="40" t="s">
        <v>1277</v>
      </c>
      <c r="C697" s="15" t="s">
        <v>22</v>
      </c>
      <c r="D697" s="16">
        <v>43993.0</v>
      </c>
      <c r="E697" s="16" t="s">
        <v>23</v>
      </c>
      <c r="F697" s="16" t="s">
        <v>66</v>
      </c>
      <c r="G697" s="15" t="s">
        <v>133</v>
      </c>
      <c r="H697" s="20" t="s">
        <v>33</v>
      </c>
      <c r="I697" s="13">
        <v>9001.0</v>
      </c>
      <c r="J697" s="15">
        <v>10.3</v>
      </c>
      <c r="K697" s="14" t="str">
        <f>IF(I697=9001,VLOOKUP(J697,'ISO-reference'!$C$1:$D$67,2,FALSE),IF(I697=45001,VLOOKUP(J697,'ISO-reference'!$A$1:$B$40,2,FALSE),IF(I697=21001,VLOOKUP(J697,'ISO-reference'!$E$1:$F$75,2,FALSE),"No ISO Mapping")))</f>
        <v> Continual improvement</v>
      </c>
      <c r="L697" s="15" t="s">
        <v>35</v>
      </c>
      <c r="M697" s="18"/>
      <c r="N697" s="19">
        <v>44053.0</v>
      </c>
      <c r="O697" s="19">
        <v>44228.0</v>
      </c>
      <c r="P697" s="14" t="s">
        <v>1278</v>
      </c>
      <c r="Q697" s="13" t="str">
        <f t="shared" si="2"/>
        <v>Closed</v>
      </c>
      <c r="R697" s="17">
        <f t="shared" si="3"/>
        <v>235</v>
      </c>
      <c r="S697" s="17">
        <f t="shared" si="4"/>
        <v>175</v>
      </c>
      <c r="T697" s="13"/>
      <c r="U697" s="13">
        <v>27481.0</v>
      </c>
    </row>
    <row r="698" ht="15.75" hidden="1" customHeight="1">
      <c r="A698" s="5">
        <v>697.0</v>
      </c>
      <c r="B698" s="39" t="s">
        <v>1279</v>
      </c>
      <c r="C698" s="7" t="s">
        <v>22</v>
      </c>
      <c r="D698" s="8">
        <v>43993.0</v>
      </c>
      <c r="E698" s="8" t="s">
        <v>23</v>
      </c>
      <c r="F698" s="8" t="s">
        <v>66</v>
      </c>
      <c r="G698" s="7" t="s">
        <v>133</v>
      </c>
      <c r="H698" s="20" t="s">
        <v>33</v>
      </c>
      <c r="I698" s="5">
        <v>9001.0</v>
      </c>
      <c r="J698" s="7">
        <v>4.2</v>
      </c>
      <c r="K698" s="6" t="str">
        <f>IF(I698=9001,VLOOKUP(J698,'ISO-reference'!$C$1:$D$67,2,FALSE),IF(I698=45001,VLOOKUP(J698,'ISO-reference'!$A$1:$B$40,2,FALSE),IF(I698=21001,VLOOKUP(J698,'ISO-reference'!$E$1:$F$75,2,FALSE),"No ISO Mapping")))</f>
        <v> Needs &amp; Expectations</v>
      </c>
      <c r="L698" s="7" t="s">
        <v>111</v>
      </c>
      <c r="M698" s="11"/>
      <c r="N698" s="12">
        <v>44074.0</v>
      </c>
      <c r="O698" s="12">
        <v>44082.0</v>
      </c>
      <c r="P698" s="6" t="s">
        <v>1280</v>
      </c>
      <c r="Q698" s="5" t="str">
        <f t="shared" si="2"/>
        <v>Closed</v>
      </c>
      <c r="R698" s="10">
        <f t="shared" si="3"/>
        <v>89</v>
      </c>
      <c r="S698" s="10">
        <f t="shared" si="4"/>
        <v>8</v>
      </c>
      <c r="T698" s="5"/>
      <c r="U698" s="5">
        <v>27483.0</v>
      </c>
    </row>
    <row r="699" ht="15.75" hidden="1" customHeight="1">
      <c r="A699" s="13">
        <v>698.0</v>
      </c>
      <c r="B699" s="40" t="s">
        <v>1281</v>
      </c>
      <c r="C699" s="15" t="s">
        <v>22</v>
      </c>
      <c r="D699" s="16">
        <v>44025.0</v>
      </c>
      <c r="E699" s="16" t="s">
        <v>23</v>
      </c>
      <c r="F699" s="16" t="s">
        <v>66</v>
      </c>
      <c r="G699" s="15" t="s">
        <v>67</v>
      </c>
      <c r="H699" s="20" t="s">
        <v>105</v>
      </c>
      <c r="I699" s="13">
        <v>45001.0</v>
      </c>
      <c r="J699" s="15">
        <v>4.1</v>
      </c>
      <c r="K699" s="14" t="str">
        <f>IF(I699=9001,VLOOKUP(J699,'ISO-reference'!$C$1:$D$67,2,FALSE),IF(I699=45001,VLOOKUP(J699,'ISO-reference'!$A$1:$B$40,2,FALSE),IF(I699=21001,VLOOKUP(J699,'ISO-reference'!$E$1:$F$75,2,FALSE),"No ISO Mapping")))</f>
        <v> Understanding the organization and its context</v>
      </c>
      <c r="L699" s="15" t="s">
        <v>111</v>
      </c>
      <c r="M699" s="18"/>
      <c r="N699" s="19">
        <v>44056.0</v>
      </c>
      <c r="O699" s="19">
        <v>44082.0</v>
      </c>
      <c r="P699" s="14" t="s">
        <v>1282</v>
      </c>
      <c r="Q699" s="13" t="str">
        <f t="shared" si="2"/>
        <v>Closed</v>
      </c>
      <c r="R699" s="17">
        <f t="shared" si="3"/>
        <v>57</v>
      </c>
      <c r="S699" s="17">
        <f t="shared" si="4"/>
        <v>26</v>
      </c>
      <c r="T699" s="13"/>
      <c r="U699" s="13">
        <v>29563.0</v>
      </c>
    </row>
    <row r="700" ht="15.75" hidden="1" customHeight="1">
      <c r="A700" s="5">
        <v>699.0</v>
      </c>
      <c r="B700" s="39" t="s">
        <v>1283</v>
      </c>
      <c r="C700" s="7" t="s">
        <v>22</v>
      </c>
      <c r="D700" s="8">
        <v>44025.0</v>
      </c>
      <c r="E700" s="8" t="s">
        <v>23</v>
      </c>
      <c r="F700" s="8" t="s">
        <v>66</v>
      </c>
      <c r="G700" s="7" t="s">
        <v>67</v>
      </c>
      <c r="H700" s="20" t="s">
        <v>105</v>
      </c>
      <c r="I700" s="5">
        <v>9001.0</v>
      </c>
      <c r="J700" s="7">
        <v>4.2</v>
      </c>
      <c r="K700" s="6" t="str">
        <f>IF(I700=9001,VLOOKUP(J700,'ISO-reference'!$C$1:$D$67,2,FALSE),IF(I700=45001,VLOOKUP(J700,'ISO-reference'!$A$1:$B$40,2,FALSE),IF(I700=21001,VLOOKUP(J700,'ISO-reference'!$E$1:$F$75,2,FALSE),"No ISO Mapping")))</f>
        <v> Needs &amp; Expectations</v>
      </c>
      <c r="L700" s="7" t="s">
        <v>111</v>
      </c>
      <c r="M700" s="11"/>
      <c r="N700" s="12">
        <v>44056.0</v>
      </c>
      <c r="O700" s="12">
        <v>44088.0</v>
      </c>
      <c r="P700" s="6" t="s">
        <v>1284</v>
      </c>
      <c r="Q700" s="5" t="str">
        <f t="shared" si="2"/>
        <v>Closed</v>
      </c>
      <c r="R700" s="10">
        <f t="shared" si="3"/>
        <v>63</v>
      </c>
      <c r="S700" s="10">
        <f t="shared" si="4"/>
        <v>32</v>
      </c>
      <c r="T700" s="5"/>
      <c r="U700" s="5">
        <v>29564.0</v>
      </c>
    </row>
    <row r="701" ht="15.75" hidden="1" customHeight="1">
      <c r="A701" s="13">
        <v>700.0</v>
      </c>
      <c r="B701" s="40" t="s">
        <v>1285</v>
      </c>
      <c r="C701" s="15" t="s">
        <v>22</v>
      </c>
      <c r="D701" s="16">
        <v>44025.0</v>
      </c>
      <c r="E701" s="16" t="s">
        <v>23</v>
      </c>
      <c r="F701" s="16" t="s">
        <v>66</v>
      </c>
      <c r="G701" s="15" t="s">
        <v>67</v>
      </c>
      <c r="H701" s="20" t="s">
        <v>105</v>
      </c>
      <c r="I701" s="13">
        <v>9001.0</v>
      </c>
      <c r="J701" s="15">
        <v>7.3</v>
      </c>
      <c r="K701" s="14" t="str">
        <f>IF(I701=9001,VLOOKUP(J701,'ISO-reference'!$C$1:$D$67,2,FALSE),IF(I701=45001,VLOOKUP(J701,'ISO-reference'!$A$1:$B$40,2,FALSE),IF(I701=21001,VLOOKUP(J701,'ISO-reference'!$E$1:$F$75,2,FALSE),"No ISO Mapping")))</f>
        <v> Awareness</v>
      </c>
      <c r="L701" s="15" t="s">
        <v>111</v>
      </c>
      <c r="M701" s="18"/>
      <c r="N701" s="19">
        <v>44056.0</v>
      </c>
      <c r="O701" s="19">
        <v>44085.0</v>
      </c>
      <c r="P701" s="14" t="s">
        <v>1286</v>
      </c>
      <c r="Q701" s="13" t="str">
        <f t="shared" si="2"/>
        <v>Closed</v>
      </c>
      <c r="R701" s="17">
        <f t="shared" si="3"/>
        <v>60</v>
      </c>
      <c r="S701" s="17">
        <f t="shared" si="4"/>
        <v>29</v>
      </c>
      <c r="T701" s="13"/>
      <c r="U701" s="13">
        <v>29566.0</v>
      </c>
    </row>
    <row r="702" ht="15.75" hidden="1" customHeight="1">
      <c r="A702" s="5">
        <v>701.0</v>
      </c>
      <c r="B702" s="39" t="s">
        <v>1287</v>
      </c>
      <c r="C702" s="7" t="s">
        <v>22</v>
      </c>
      <c r="D702" s="8">
        <v>44025.0</v>
      </c>
      <c r="E702" s="8" t="s">
        <v>23</v>
      </c>
      <c r="F702" s="8" t="s">
        <v>66</v>
      </c>
      <c r="G702" s="7" t="s">
        <v>67</v>
      </c>
      <c r="H702" s="20" t="s">
        <v>105</v>
      </c>
      <c r="I702" s="5">
        <v>9001.0</v>
      </c>
      <c r="J702" s="7">
        <v>6.1</v>
      </c>
      <c r="K702" s="6" t="str">
        <f>IF(I702=9001,VLOOKUP(J702,'ISO-reference'!$C$1:$D$67,2,FALSE),IF(I702=45001,VLOOKUP(J702,'ISO-reference'!$A$1:$B$40,2,FALSE),IF(I702=21001,VLOOKUP(J702,'ISO-reference'!$E$1:$F$75,2,FALSE),"No ISO Mapping")))</f>
        <v> Address risk &amp; opportunity</v>
      </c>
      <c r="L702" s="7" t="s">
        <v>89</v>
      </c>
      <c r="M702" s="11"/>
      <c r="N702" s="12">
        <v>44056.0</v>
      </c>
      <c r="O702" s="12">
        <v>44138.0</v>
      </c>
      <c r="P702" s="6" t="s">
        <v>1288</v>
      </c>
      <c r="Q702" s="5" t="str">
        <f t="shared" si="2"/>
        <v>Closed</v>
      </c>
      <c r="R702" s="10">
        <f t="shared" si="3"/>
        <v>113</v>
      </c>
      <c r="S702" s="10">
        <f t="shared" si="4"/>
        <v>82</v>
      </c>
      <c r="T702" s="5"/>
      <c r="U702" s="5">
        <v>29567.0</v>
      </c>
    </row>
    <row r="703" ht="15.75" hidden="1" customHeight="1">
      <c r="A703" s="13">
        <v>702.0</v>
      </c>
      <c r="B703" s="40" t="s">
        <v>1289</v>
      </c>
      <c r="C703" s="15" t="s">
        <v>22</v>
      </c>
      <c r="D703" s="16">
        <v>44025.0</v>
      </c>
      <c r="E703" s="16" t="s">
        <v>23</v>
      </c>
      <c r="F703" s="16" t="s">
        <v>66</v>
      </c>
      <c r="G703" s="15" t="s">
        <v>67</v>
      </c>
      <c r="H703" s="20" t="s">
        <v>105</v>
      </c>
      <c r="I703" s="13">
        <v>45001.0</v>
      </c>
      <c r="J703" s="15">
        <v>5.4</v>
      </c>
      <c r="K703" s="14" t="str">
        <f>IF(I703=9001,VLOOKUP(J703,'ISO-reference'!$C$1:$D$67,2,FALSE),IF(I703=45001,VLOOKUP(J703,'ISO-reference'!$A$1:$B$40,2,FALSE),IF(I703=21001,VLOOKUP(J703,'ISO-reference'!$E$1:$F$75,2,FALSE),"No ISO Mapping")))</f>
        <v> Consultation and participation of workers</v>
      </c>
      <c r="L703" s="15" t="s">
        <v>27</v>
      </c>
      <c r="M703" s="18"/>
      <c r="N703" s="19">
        <v>44056.0</v>
      </c>
      <c r="O703" s="19">
        <v>44230.0</v>
      </c>
      <c r="P703" s="14" t="s">
        <v>1290</v>
      </c>
      <c r="Q703" s="13" t="str">
        <f t="shared" si="2"/>
        <v>Closed</v>
      </c>
      <c r="R703" s="17">
        <f t="shared" si="3"/>
        <v>205</v>
      </c>
      <c r="S703" s="17">
        <f t="shared" si="4"/>
        <v>174</v>
      </c>
      <c r="T703" s="13"/>
      <c r="U703" s="13">
        <v>29568.0</v>
      </c>
    </row>
    <row r="704" ht="15.75" hidden="1" customHeight="1">
      <c r="A704" s="5">
        <v>703.0</v>
      </c>
      <c r="B704" s="39" t="s">
        <v>1291</v>
      </c>
      <c r="C704" s="7" t="s">
        <v>22</v>
      </c>
      <c r="D704" s="8">
        <v>44025.0</v>
      </c>
      <c r="E704" s="8" t="s">
        <v>23</v>
      </c>
      <c r="F704" s="8" t="s">
        <v>66</v>
      </c>
      <c r="G704" s="7" t="s">
        <v>67</v>
      </c>
      <c r="H704" s="20" t="s">
        <v>105</v>
      </c>
      <c r="I704" s="5">
        <v>9001.0</v>
      </c>
      <c r="J704" s="7" t="s">
        <v>59</v>
      </c>
      <c r="K704" s="6" t="str">
        <f>IF(I704=9001,VLOOKUP(J704,'ISO-reference'!$C$1:$D$67,2,FALSE),IF(I704=45001,VLOOKUP(J704,'ISO-reference'!$A$1:$B$40,2,FALSE),IF(I704=21001,VLOOKUP(J704,'ISO-reference'!$E$1:$F$75,2,FALSE),"No ISO Mapping")))</f>
        <v> People</v>
      </c>
      <c r="L704" s="7" t="s">
        <v>27</v>
      </c>
      <c r="M704" s="11"/>
      <c r="N704" s="12">
        <v>44056.0</v>
      </c>
      <c r="O704" s="12">
        <v>44088.0</v>
      </c>
      <c r="P704" s="6" t="s">
        <v>1292</v>
      </c>
      <c r="Q704" s="5" t="str">
        <f t="shared" si="2"/>
        <v>Closed</v>
      </c>
      <c r="R704" s="10">
        <f t="shared" si="3"/>
        <v>63</v>
      </c>
      <c r="S704" s="10">
        <f t="shared" si="4"/>
        <v>32</v>
      </c>
      <c r="T704" s="5"/>
      <c r="U704" s="5">
        <v>29569.0</v>
      </c>
    </row>
    <row r="705" ht="15.75" hidden="1" customHeight="1">
      <c r="A705" s="13">
        <v>704.0</v>
      </c>
      <c r="B705" s="40" t="s">
        <v>1293</v>
      </c>
      <c r="C705" s="15" t="s">
        <v>22</v>
      </c>
      <c r="D705" s="16">
        <v>44025.0</v>
      </c>
      <c r="E705" s="16" t="s">
        <v>23</v>
      </c>
      <c r="F705" s="16" t="s">
        <v>66</v>
      </c>
      <c r="G705" s="15" t="s">
        <v>67</v>
      </c>
      <c r="H705" s="20" t="s">
        <v>105</v>
      </c>
      <c r="I705" s="13">
        <v>45001.0</v>
      </c>
      <c r="J705" s="15" t="s">
        <v>615</v>
      </c>
      <c r="K705" s="14" t="str">
        <f>IF(I705=9001,VLOOKUP(J705,'ISO-reference'!$C$1:$D$67,2,FALSE),IF(I705=45001,VLOOKUP(J705,'ISO-reference'!$A$1:$B$40,2,FALSE),IF(I705=21001,VLOOKUP(J705,'ISO-reference'!$E$1:$F$75,2,FALSE),"No ISO Mapping")))</f>
        <v> Eliminating Hazards and reducing OH&amp;S risks</v>
      </c>
      <c r="L705" s="15" t="s">
        <v>30</v>
      </c>
      <c r="M705" s="18"/>
      <c r="N705" s="19">
        <v>44056.0</v>
      </c>
      <c r="O705" s="19">
        <v>44216.0</v>
      </c>
      <c r="P705" s="14" t="s">
        <v>1294</v>
      </c>
      <c r="Q705" s="13" t="str">
        <f t="shared" si="2"/>
        <v>Closed</v>
      </c>
      <c r="R705" s="17">
        <f t="shared" si="3"/>
        <v>191</v>
      </c>
      <c r="S705" s="17">
        <f t="shared" si="4"/>
        <v>160</v>
      </c>
      <c r="T705" s="13"/>
      <c r="U705" s="13">
        <v>29570.0</v>
      </c>
    </row>
    <row r="706" ht="15.75" hidden="1" customHeight="1">
      <c r="A706" s="5">
        <v>705.0</v>
      </c>
      <c r="B706" s="39" t="s">
        <v>1295</v>
      </c>
      <c r="C706" s="7" t="s">
        <v>22</v>
      </c>
      <c r="D706" s="8">
        <v>44025.0</v>
      </c>
      <c r="E706" s="8" t="s">
        <v>23</v>
      </c>
      <c r="F706" s="8" t="s">
        <v>66</v>
      </c>
      <c r="G706" s="7" t="s">
        <v>67</v>
      </c>
      <c r="H706" s="20" t="s">
        <v>105</v>
      </c>
      <c r="I706" s="5">
        <v>9001.0</v>
      </c>
      <c r="J706" s="7">
        <v>9.2</v>
      </c>
      <c r="K706" s="6" t="str">
        <f>IF(I706=9001,VLOOKUP(J706,'ISO-reference'!$C$1:$D$67,2,FALSE),IF(I706=45001,VLOOKUP(J706,'ISO-reference'!$A$1:$B$40,2,FALSE),IF(I706=21001,VLOOKUP(J706,'ISO-reference'!$E$1:$F$75,2,FALSE),"No ISO Mapping")))</f>
        <v> Internal audit</v>
      </c>
      <c r="L706" s="7" t="s">
        <v>89</v>
      </c>
      <c r="M706" s="11"/>
      <c r="N706" s="12">
        <v>44056.0</v>
      </c>
      <c r="O706" s="12">
        <v>44088.0</v>
      </c>
      <c r="P706" s="6" t="s">
        <v>1296</v>
      </c>
      <c r="Q706" s="5" t="str">
        <f t="shared" si="2"/>
        <v>Closed</v>
      </c>
      <c r="R706" s="10">
        <f t="shared" si="3"/>
        <v>63</v>
      </c>
      <c r="S706" s="10">
        <f t="shared" si="4"/>
        <v>32</v>
      </c>
      <c r="T706" s="5"/>
      <c r="U706" s="5">
        <v>29571.0</v>
      </c>
    </row>
    <row r="707" ht="15.75" hidden="1" customHeight="1">
      <c r="A707" s="13">
        <v>706.0</v>
      </c>
      <c r="B707" s="40" t="s">
        <v>1297</v>
      </c>
      <c r="C707" s="15" t="s">
        <v>22</v>
      </c>
      <c r="D707" s="16">
        <v>44026.0</v>
      </c>
      <c r="E707" s="16" t="s">
        <v>23</v>
      </c>
      <c r="F707" s="16" t="s">
        <v>66</v>
      </c>
      <c r="G707" s="15" t="s">
        <v>67</v>
      </c>
      <c r="H707" s="20" t="s">
        <v>33</v>
      </c>
      <c r="I707" s="13">
        <v>9001.0</v>
      </c>
      <c r="J707" s="15">
        <v>4.2</v>
      </c>
      <c r="K707" s="14" t="str">
        <f>IF(I707=9001,VLOOKUP(J707,'ISO-reference'!$C$1:$D$67,2,FALSE),IF(I707=45001,VLOOKUP(J707,'ISO-reference'!$A$1:$B$40,2,FALSE),IF(I707=21001,VLOOKUP(J707,'ISO-reference'!$E$1:$F$75,2,FALSE),"No ISO Mapping")))</f>
        <v> Needs &amp; Expectations</v>
      </c>
      <c r="L707" s="15" t="s">
        <v>111</v>
      </c>
      <c r="M707" s="18"/>
      <c r="N707" s="19">
        <v>44057.0</v>
      </c>
      <c r="O707" s="19">
        <v>44088.0</v>
      </c>
      <c r="P707" s="14" t="s">
        <v>1298</v>
      </c>
      <c r="Q707" s="13" t="str">
        <f t="shared" si="2"/>
        <v>Closed</v>
      </c>
      <c r="R707" s="17">
        <f t="shared" si="3"/>
        <v>62</v>
      </c>
      <c r="S707" s="17">
        <f t="shared" si="4"/>
        <v>31</v>
      </c>
      <c r="T707" s="13"/>
      <c r="U707" s="13">
        <v>29574.0</v>
      </c>
    </row>
    <row r="708" ht="15.75" hidden="1" customHeight="1">
      <c r="A708" s="5">
        <v>707.0</v>
      </c>
      <c r="B708" s="39" t="s">
        <v>1299</v>
      </c>
      <c r="C708" s="7" t="s">
        <v>22</v>
      </c>
      <c r="D708" s="8">
        <v>44026.0</v>
      </c>
      <c r="E708" s="8" t="s">
        <v>23</v>
      </c>
      <c r="F708" s="8" t="s">
        <v>66</v>
      </c>
      <c r="G708" s="7" t="s">
        <v>67</v>
      </c>
      <c r="H708" s="20" t="s">
        <v>33</v>
      </c>
      <c r="I708" s="5">
        <v>9001.0</v>
      </c>
      <c r="J708" s="7" t="s">
        <v>971</v>
      </c>
      <c r="K708" s="6" t="str">
        <f>IF(I708=9001,VLOOKUP(J708,'ISO-reference'!$C$1:$D$67,2,FALSE),IF(I708=45001,VLOOKUP(J708,'ISO-reference'!$A$1:$B$40,2,FALSE),IF(I708=21001,VLOOKUP(J708,'ISO-reference'!$E$1:$F$75,2,FALSE),"No ISO Mapping")))</f>
        <v> Customer satisfaction</v>
      </c>
      <c r="L708" s="7" t="s">
        <v>35</v>
      </c>
      <c r="M708" s="11"/>
      <c r="N708" s="12">
        <v>44057.0</v>
      </c>
      <c r="O708" s="12">
        <v>44217.0</v>
      </c>
      <c r="P708" s="6" t="s">
        <v>1300</v>
      </c>
      <c r="Q708" s="5" t="str">
        <f t="shared" si="2"/>
        <v>Closed</v>
      </c>
      <c r="R708" s="10">
        <f t="shared" si="3"/>
        <v>191</v>
      </c>
      <c r="S708" s="10">
        <f t="shared" si="4"/>
        <v>160</v>
      </c>
      <c r="T708" s="5"/>
      <c r="U708" s="5">
        <v>29575.0</v>
      </c>
    </row>
    <row r="709" ht="15.75" hidden="1" customHeight="1">
      <c r="A709" s="13">
        <v>708.0</v>
      </c>
      <c r="B709" s="40" t="s">
        <v>1301</v>
      </c>
      <c r="C709" s="15" t="s">
        <v>22</v>
      </c>
      <c r="D709" s="16">
        <v>44026.0</v>
      </c>
      <c r="E709" s="16" t="s">
        <v>23</v>
      </c>
      <c r="F709" s="16" t="s">
        <v>66</v>
      </c>
      <c r="G709" s="15" t="s">
        <v>67</v>
      </c>
      <c r="H709" s="20" t="s">
        <v>33</v>
      </c>
      <c r="I709" s="13">
        <v>9001.0</v>
      </c>
      <c r="J709" s="15" t="s">
        <v>971</v>
      </c>
      <c r="K709" s="14" t="str">
        <f>IF(I709=9001,VLOOKUP(J709,'ISO-reference'!$C$1:$D$67,2,FALSE),IF(I709=45001,VLOOKUP(J709,'ISO-reference'!$A$1:$B$40,2,FALSE),IF(I709=21001,VLOOKUP(J709,'ISO-reference'!$E$1:$F$75,2,FALSE),"No ISO Mapping")))</f>
        <v> Customer satisfaction</v>
      </c>
      <c r="L709" s="15" t="s">
        <v>35</v>
      </c>
      <c r="M709" s="18"/>
      <c r="N709" s="19">
        <v>44057.0</v>
      </c>
      <c r="O709" s="19">
        <v>44217.0</v>
      </c>
      <c r="P709" s="14" t="s">
        <v>1302</v>
      </c>
      <c r="Q709" s="13" t="str">
        <f t="shared" si="2"/>
        <v>Closed</v>
      </c>
      <c r="R709" s="17">
        <f t="shared" si="3"/>
        <v>191</v>
      </c>
      <c r="S709" s="17">
        <f t="shared" si="4"/>
        <v>160</v>
      </c>
      <c r="T709" s="13"/>
      <c r="U709" s="13">
        <v>29576.0</v>
      </c>
    </row>
    <row r="710" ht="15.75" hidden="1" customHeight="1">
      <c r="A710" s="5">
        <v>709.0</v>
      </c>
      <c r="B710" s="39" t="s">
        <v>1303</v>
      </c>
      <c r="C710" s="7" t="s">
        <v>22</v>
      </c>
      <c r="D710" s="8">
        <v>44026.0</v>
      </c>
      <c r="E710" s="8" t="s">
        <v>23</v>
      </c>
      <c r="F710" s="8" t="s">
        <v>66</v>
      </c>
      <c r="G710" s="7" t="s">
        <v>67</v>
      </c>
      <c r="H710" s="20" t="s">
        <v>33</v>
      </c>
      <c r="I710" s="5">
        <v>45001.0</v>
      </c>
      <c r="J710" s="7" t="s">
        <v>456</v>
      </c>
      <c r="K710" s="6" t="str">
        <f>IF(I710=9001,VLOOKUP(J710,'ISO-reference'!$C$1:$D$67,2,FALSE),IF(I710=45001,VLOOKUP(J710,'ISO-reference'!$A$1:$B$40,2,FALSE),IF(I710=21001,VLOOKUP(J710,'ISO-reference'!$E$1:$F$75,2,FALSE),"No ISO Mapping")))</f>
        <v> Hazard identification &amp; assessment of risks and opportunities</v>
      </c>
      <c r="L710" s="7" t="s">
        <v>30</v>
      </c>
      <c r="M710" s="11"/>
      <c r="N710" s="12">
        <v>44057.0</v>
      </c>
      <c r="O710" s="12">
        <v>44228.0</v>
      </c>
      <c r="P710" s="6" t="s">
        <v>1304</v>
      </c>
      <c r="Q710" s="5" t="str">
        <f t="shared" si="2"/>
        <v>Closed</v>
      </c>
      <c r="R710" s="10">
        <f t="shared" si="3"/>
        <v>202</v>
      </c>
      <c r="S710" s="10">
        <f t="shared" si="4"/>
        <v>171</v>
      </c>
      <c r="T710" s="5"/>
      <c r="U710" s="5">
        <v>29578.0</v>
      </c>
    </row>
    <row r="711" ht="15.75" hidden="1" customHeight="1">
      <c r="A711" s="13">
        <v>710.0</v>
      </c>
      <c r="B711" s="40" t="s">
        <v>1305</v>
      </c>
      <c r="C711" s="15" t="s">
        <v>22</v>
      </c>
      <c r="D711" s="16">
        <v>44026.0</v>
      </c>
      <c r="E711" s="16" t="s">
        <v>23</v>
      </c>
      <c r="F711" s="16" t="s">
        <v>66</v>
      </c>
      <c r="G711" s="15" t="s">
        <v>67</v>
      </c>
      <c r="H711" s="20" t="s">
        <v>33</v>
      </c>
      <c r="I711" s="13">
        <v>45001.0</v>
      </c>
      <c r="J711" s="15">
        <v>8.2</v>
      </c>
      <c r="K711" s="14" t="str">
        <f>IF(I711=9001,VLOOKUP(J711,'ISO-reference'!$C$1:$D$67,2,FALSE),IF(I711=45001,VLOOKUP(J711,'ISO-reference'!$A$1:$B$40,2,FALSE),IF(I711=21001,VLOOKUP(J711,'ISO-reference'!$E$1:$F$75,2,FALSE),"No ISO Mapping")))</f>
        <v> Emergency preparedness and response</v>
      </c>
      <c r="L711" s="15" t="s">
        <v>30</v>
      </c>
      <c r="M711" s="18"/>
      <c r="N711" s="19">
        <v>44057.0</v>
      </c>
      <c r="O711" s="19">
        <v>44221.0</v>
      </c>
      <c r="P711" s="14" t="s">
        <v>1306</v>
      </c>
      <c r="Q711" s="13" t="str">
        <f t="shared" si="2"/>
        <v>Closed</v>
      </c>
      <c r="R711" s="17">
        <f t="shared" si="3"/>
        <v>195</v>
      </c>
      <c r="S711" s="17">
        <f t="shared" si="4"/>
        <v>164</v>
      </c>
      <c r="T711" s="13"/>
      <c r="U711" s="13">
        <v>29581.0</v>
      </c>
    </row>
    <row r="712" ht="15.75" hidden="1" customHeight="1">
      <c r="A712" s="5">
        <v>711.0</v>
      </c>
      <c r="B712" s="39" t="s">
        <v>1307</v>
      </c>
      <c r="C712" s="7" t="s">
        <v>22</v>
      </c>
      <c r="D712" s="8">
        <v>44026.0</v>
      </c>
      <c r="E712" s="8" t="s">
        <v>23</v>
      </c>
      <c r="F712" s="8" t="s">
        <v>66</v>
      </c>
      <c r="G712" s="7" t="s">
        <v>67</v>
      </c>
      <c r="H712" s="20" t="s">
        <v>33</v>
      </c>
      <c r="I712" s="5">
        <v>9001.0</v>
      </c>
      <c r="J712" s="7">
        <v>8.4</v>
      </c>
      <c r="K712" s="6" t="str">
        <f>IF(I712=9001,VLOOKUP(J712,'ISO-reference'!$C$1:$D$67,2,FALSE),IF(I712=45001,VLOOKUP(J712,'ISO-reference'!$A$1:$B$40,2,FALSE),IF(I712=21001,VLOOKUP(J712,'ISO-reference'!$E$1:$F$75,2,FALSE),"No ISO Mapping")))</f>
        <v> Control of external processes, products &amp; services</v>
      </c>
      <c r="L712" s="7" t="s">
        <v>30</v>
      </c>
      <c r="M712" s="11"/>
      <c r="N712" s="12">
        <v>44057.0</v>
      </c>
      <c r="O712" s="12">
        <v>44221.0</v>
      </c>
      <c r="P712" s="6" t="s">
        <v>1308</v>
      </c>
      <c r="Q712" s="5" t="str">
        <f t="shared" si="2"/>
        <v>Closed</v>
      </c>
      <c r="R712" s="10">
        <f t="shared" si="3"/>
        <v>195</v>
      </c>
      <c r="S712" s="10">
        <f t="shared" si="4"/>
        <v>164</v>
      </c>
      <c r="T712" s="5"/>
      <c r="U712" s="5">
        <v>29582.0</v>
      </c>
    </row>
    <row r="713" ht="15.75" hidden="1" customHeight="1">
      <c r="A713" s="13">
        <v>712.0</v>
      </c>
      <c r="B713" s="40" t="s">
        <v>1309</v>
      </c>
      <c r="C713" s="15" t="s">
        <v>22</v>
      </c>
      <c r="D713" s="16">
        <v>44026.0</v>
      </c>
      <c r="E713" s="16" t="s">
        <v>23</v>
      </c>
      <c r="F713" s="16" t="s">
        <v>66</v>
      </c>
      <c r="G713" s="15" t="s">
        <v>67</v>
      </c>
      <c r="H713" s="20" t="s">
        <v>33</v>
      </c>
      <c r="I713" s="13">
        <v>45001.0</v>
      </c>
      <c r="J713" s="15">
        <v>10.3</v>
      </c>
      <c r="K713" s="14" t="str">
        <f>IF(I713=9001,VLOOKUP(J713,'ISO-reference'!$C$1:$D$67,2,FALSE),IF(I713=45001,VLOOKUP(J713,'ISO-reference'!$A$1:$B$40,2,FALSE),IF(I713=21001,VLOOKUP(J713,'ISO-reference'!$E$1:$F$75,2,FALSE),"No ISO Mapping")))</f>
        <v> Continual improvement</v>
      </c>
      <c r="L713" s="15" t="s">
        <v>30</v>
      </c>
      <c r="M713" s="18"/>
      <c r="N713" s="19">
        <v>44057.0</v>
      </c>
      <c r="O713" s="19">
        <v>44225.0</v>
      </c>
      <c r="P713" s="14" t="s">
        <v>1310</v>
      </c>
      <c r="Q713" s="13" t="str">
        <f t="shared" si="2"/>
        <v>Closed</v>
      </c>
      <c r="R713" s="17">
        <f t="shared" si="3"/>
        <v>199</v>
      </c>
      <c r="S713" s="17">
        <f t="shared" si="4"/>
        <v>168</v>
      </c>
      <c r="T713" s="13"/>
      <c r="U713" s="13">
        <v>29583.0</v>
      </c>
    </row>
    <row r="714" ht="15.75" customHeight="1">
      <c r="A714" s="5">
        <v>713.0</v>
      </c>
      <c r="B714" s="39" t="s">
        <v>1311</v>
      </c>
      <c r="C714" s="7" t="s">
        <v>22</v>
      </c>
      <c r="D714" s="8">
        <v>44039.0</v>
      </c>
      <c r="E714" s="8" t="s">
        <v>23</v>
      </c>
      <c r="F714" s="8" t="s">
        <v>92</v>
      </c>
      <c r="G714" s="7" t="s">
        <v>1312</v>
      </c>
      <c r="H714" s="9" t="s">
        <v>26</v>
      </c>
      <c r="I714" s="5">
        <v>45001.0</v>
      </c>
      <c r="J714" s="7" t="s">
        <v>1313</v>
      </c>
      <c r="K714" s="6" t="str">
        <f>IF(I714=9001,VLOOKUP(J714,'ISO-reference'!$C$1:$D$67,2,FALSE),IF(I714=45001,VLOOKUP(J714,'ISO-reference'!$A$1:$B$40,2,FALSE),IF(I714=21001,VLOOKUP(J714,'ISO-reference'!$E$1:$F$75,2,FALSE),"No ISO Mapping")))</f>
        <v> Internal Communication</v>
      </c>
      <c r="L714" s="7" t="s">
        <v>27</v>
      </c>
      <c r="M714" s="11"/>
      <c r="N714" s="41" t="s">
        <v>1314</v>
      </c>
      <c r="O714" s="12">
        <v>44058.0</v>
      </c>
      <c r="P714" s="6" t="s">
        <v>1315</v>
      </c>
      <c r="Q714" s="5" t="str">
        <f t="shared" si="2"/>
        <v>Closed</v>
      </c>
      <c r="R714" s="10">
        <f t="shared" si="3"/>
        <v>19</v>
      </c>
      <c r="S714" s="10" t="str">
        <f t="shared" si="4"/>
        <v>#VALUE!</v>
      </c>
      <c r="T714" s="5"/>
      <c r="U714" s="5">
        <v>30580.0</v>
      </c>
    </row>
    <row r="715" ht="15.75" hidden="1" customHeight="1">
      <c r="A715" s="13">
        <v>714.0</v>
      </c>
      <c r="B715" s="40" t="s">
        <v>1316</v>
      </c>
      <c r="C715" s="15" t="s">
        <v>22</v>
      </c>
      <c r="D715" s="16">
        <v>44039.0</v>
      </c>
      <c r="E715" s="16" t="s">
        <v>23</v>
      </c>
      <c r="F715" s="16" t="s">
        <v>92</v>
      </c>
      <c r="G715" s="15" t="s">
        <v>1312</v>
      </c>
      <c r="H715" s="20" t="s">
        <v>105</v>
      </c>
      <c r="I715" s="13">
        <v>45001.0</v>
      </c>
      <c r="J715" s="15" t="s">
        <v>1313</v>
      </c>
      <c r="K715" s="14" t="str">
        <f>IF(I715=9001,VLOOKUP(J715,'ISO-reference'!$C$1:$D$67,2,FALSE),IF(I715=45001,VLOOKUP(J715,'ISO-reference'!$A$1:$B$40,2,FALSE),IF(I715=21001,VLOOKUP(J715,'ISO-reference'!$E$1:$F$75,2,FALSE),"No ISO Mapping")))</f>
        <v> Internal Communication</v>
      </c>
      <c r="L715" s="15" t="s">
        <v>27</v>
      </c>
      <c r="M715" s="18"/>
      <c r="N715" s="42" t="s">
        <v>1314</v>
      </c>
      <c r="O715" s="19">
        <v>44088.0</v>
      </c>
      <c r="P715" s="14" t="s">
        <v>1317</v>
      </c>
      <c r="Q715" s="13" t="str">
        <f t="shared" si="2"/>
        <v>Closed</v>
      </c>
      <c r="R715" s="17">
        <f t="shared" si="3"/>
        <v>49</v>
      </c>
      <c r="S715" s="17" t="str">
        <f t="shared" si="4"/>
        <v>#VALUE!</v>
      </c>
      <c r="T715" s="13"/>
      <c r="U715" s="13">
        <v>30581.0</v>
      </c>
    </row>
    <row r="716" ht="15.75" hidden="1" customHeight="1">
      <c r="A716" s="5">
        <v>715.0</v>
      </c>
      <c r="B716" s="39" t="s">
        <v>1318</v>
      </c>
      <c r="C716" s="7" t="s">
        <v>22</v>
      </c>
      <c r="D716" s="8">
        <v>44039.0</v>
      </c>
      <c r="E716" s="8" t="s">
        <v>23</v>
      </c>
      <c r="F716" s="8" t="s">
        <v>92</v>
      </c>
      <c r="G716" s="7" t="s">
        <v>1312</v>
      </c>
      <c r="H716" s="20" t="s">
        <v>105</v>
      </c>
      <c r="I716" s="5">
        <v>45001.0</v>
      </c>
      <c r="J716" s="7" t="s">
        <v>615</v>
      </c>
      <c r="K716" s="6" t="str">
        <f>IF(I716=9001,VLOOKUP(J716,'ISO-reference'!$C$1:$D$67,2,FALSE),IF(I716=45001,VLOOKUP(J716,'ISO-reference'!$A$1:$B$40,2,FALSE),IF(I716=21001,VLOOKUP(J716,'ISO-reference'!$E$1:$F$75,2,FALSE),"No ISO Mapping")))</f>
        <v> Eliminating Hazards and reducing OH&amp;S risks</v>
      </c>
      <c r="L716" s="7" t="s">
        <v>27</v>
      </c>
      <c r="M716" s="11"/>
      <c r="N716" s="41" t="s">
        <v>1314</v>
      </c>
      <c r="O716" s="12">
        <v>44058.0</v>
      </c>
      <c r="P716" s="6" t="s">
        <v>1319</v>
      </c>
      <c r="Q716" s="5" t="str">
        <f t="shared" si="2"/>
        <v>Closed</v>
      </c>
      <c r="R716" s="10">
        <f t="shared" si="3"/>
        <v>19</v>
      </c>
      <c r="S716" s="10" t="str">
        <f t="shared" si="4"/>
        <v>#VALUE!</v>
      </c>
      <c r="T716" s="5"/>
      <c r="U716" s="5">
        <v>30582.0</v>
      </c>
    </row>
    <row r="717" ht="15.75" hidden="1" customHeight="1">
      <c r="A717" s="13">
        <v>716.0</v>
      </c>
      <c r="B717" s="40" t="s">
        <v>1320</v>
      </c>
      <c r="C717" s="15" t="s">
        <v>22</v>
      </c>
      <c r="D717" s="16">
        <v>44039.0</v>
      </c>
      <c r="E717" s="16" t="s">
        <v>23</v>
      </c>
      <c r="F717" s="16" t="s">
        <v>92</v>
      </c>
      <c r="G717" s="15" t="s">
        <v>1312</v>
      </c>
      <c r="H717" s="20" t="s">
        <v>105</v>
      </c>
      <c r="I717" s="13">
        <v>45001.0</v>
      </c>
      <c r="J717" s="15">
        <v>5.4</v>
      </c>
      <c r="K717" s="14" t="str">
        <f>IF(I717=9001,VLOOKUP(J717,'ISO-reference'!$C$1:$D$67,2,FALSE),IF(I717=45001,VLOOKUP(J717,'ISO-reference'!$A$1:$B$40,2,FALSE),IF(I717=21001,VLOOKUP(J717,'ISO-reference'!$E$1:$F$75,2,FALSE),"No ISO Mapping")))</f>
        <v> Consultation and participation of workers</v>
      </c>
      <c r="L717" s="15" t="s">
        <v>27</v>
      </c>
      <c r="M717" s="18"/>
      <c r="N717" s="42" t="s">
        <v>1321</v>
      </c>
      <c r="O717" s="19">
        <v>44088.0</v>
      </c>
      <c r="P717" s="14" t="s">
        <v>1322</v>
      </c>
      <c r="Q717" s="13" t="str">
        <f t="shared" si="2"/>
        <v>Closed</v>
      </c>
      <c r="R717" s="17">
        <f t="shared" si="3"/>
        <v>49</v>
      </c>
      <c r="S717" s="17" t="str">
        <f t="shared" si="4"/>
        <v>#VALUE!</v>
      </c>
      <c r="T717" s="13"/>
      <c r="U717" s="13">
        <v>30583.0</v>
      </c>
    </row>
    <row r="718" ht="15.75" hidden="1" customHeight="1">
      <c r="A718" s="5">
        <v>717.0</v>
      </c>
      <c r="B718" s="39" t="s">
        <v>1323</v>
      </c>
      <c r="C718" s="7" t="s">
        <v>22</v>
      </c>
      <c r="D718" s="8">
        <v>44039.0</v>
      </c>
      <c r="E718" s="8" t="s">
        <v>23</v>
      </c>
      <c r="F718" s="8" t="s">
        <v>92</v>
      </c>
      <c r="G718" s="7" t="s">
        <v>1312</v>
      </c>
      <c r="H718" s="20" t="s">
        <v>105</v>
      </c>
      <c r="I718" s="5">
        <v>9001.0</v>
      </c>
      <c r="J718" s="7">
        <v>5.3</v>
      </c>
      <c r="K718" s="6" t="str">
        <f>IF(I718=9001,VLOOKUP(J718,'ISO-reference'!$C$1:$D$67,2,FALSE),IF(I718=45001,VLOOKUP(J718,'ISO-reference'!$A$1:$B$40,2,FALSE),IF(I718=21001,VLOOKUP(J718,'ISO-reference'!$E$1:$F$75,2,FALSE),"No ISO Mapping")))</f>
        <v> Role, Responsibility, Authority</v>
      </c>
      <c r="L718" s="7" t="s">
        <v>27</v>
      </c>
      <c r="M718" s="11"/>
      <c r="N718" s="41" t="s">
        <v>1314</v>
      </c>
      <c r="O718" s="12">
        <v>44088.0</v>
      </c>
      <c r="P718" s="6" t="s">
        <v>1324</v>
      </c>
      <c r="Q718" s="5" t="str">
        <f t="shared" si="2"/>
        <v>Closed</v>
      </c>
      <c r="R718" s="10">
        <f t="shared" si="3"/>
        <v>49</v>
      </c>
      <c r="S718" s="10" t="str">
        <f t="shared" si="4"/>
        <v>#VALUE!</v>
      </c>
      <c r="T718" s="5"/>
      <c r="U718" s="5">
        <v>30587.0</v>
      </c>
    </row>
    <row r="719" ht="15.75" hidden="1" customHeight="1">
      <c r="A719" s="13">
        <v>718.0</v>
      </c>
      <c r="B719" s="40" t="s">
        <v>1325</v>
      </c>
      <c r="C719" s="15" t="s">
        <v>22</v>
      </c>
      <c r="D719" s="16">
        <v>44039.0</v>
      </c>
      <c r="E719" s="16" t="s">
        <v>23</v>
      </c>
      <c r="F719" s="16" t="s">
        <v>92</v>
      </c>
      <c r="G719" s="15" t="s">
        <v>1312</v>
      </c>
      <c r="H719" s="20" t="s">
        <v>105</v>
      </c>
      <c r="I719" s="13">
        <v>45001.0</v>
      </c>
      <c r="J719" s="15" t="s">
        <v>615</v>
      </c>
      <c r="K719" s="14" t="str">
        <f>IF(I719=9001,VLOOKUP(J719,'ISO-reference'!$C$1:$D$67,2,FALSE),IF(I719=45001,VLOOKUP(J719,'ISO-reference'!$A$1:$B$40,2,FALSE),IF(I719=21001,VLOOKUP(J719,'ISO-reference'!$E$1:$F$75,2,FALSE),"No ISO Mapping")))</f>
        <v> Eliminating Hazards and reducing OH&amp;S risks</v>
      </c>
      <c r="L719" s="15" t="s">
        <v>27</v>
      </c>
      <c r="M719" s="18"/>
      <c r="N719" s="42" t="s">
        <v>1314</v>
      </c>
      <c r="O719" s="19">
        <v>44088.0</v>
      </c>
      <c r="P719" s="14" t="s">
        <v>1326</v>
      </c>
      <c r="Q719" s="13" t="str">
        <f t="shared" si="2"/>
        <v>Closed</v>
      </c>
      <c r="R719" s="17">
        <f t="shared" si="3"/>
        <v>49</v>
      </c>
      <c r="S719" s="17" t="str">
        <f t="shared" si="4"/>
        <v>#VALUE!</v>
      </c>
      <c r="T719" s="13"/>
      <c r="U719" s="13">
        <v>30589.0</v>
      </c>
    </row>
    <row r="720" ht="15.75" hidden="1" customHeight="1">
      <c r="A720" s="5">
        <v>719.0</v>
      </c>
      <c r="B720" s="39" t="s">
        <v>1327</v>
      </c>
      <c r="C720" s="7" t="s">
        <v>22</v>
      </c>
      <c r="D720" s="8">
        <v>44039.0</v>
      </c>
      <c r="E720" s="8" t="s">
        <v>23</v>
      </c>
      <c r="F720" s="8" t="s">
        <v>92</v>
      </c>
      <c r="G720" s="7" t="s">
        <v>1312</v>
      </c>
      <c r="H720" s="20" t="s">
        <v>105</v>
      </c>
      <c r="I720" s="5">
        <v>9001.0</v>
      </c>
      <c r="J720" s="7" t="s">
        <v>59</v>
      </c>
      <c r="K720" s="6" t="str">
        <f>IF(I720=9001,VLOOKUP(J720,'ISO-reference'!$C$1:$D$67,2,FALSE),IF(I720=45001,VLOOKUP(J720,'ISO-reference'!$A$1:$B$40,2,FALSE),IF(I720=21001,VLOOKUP(J720,'ISO-reference'!$E$1:$F$75,2,FALSE),"No ISO Mapping")))</f>
        <v> People</v>
      </c>
      <c r="L720" s="7" t="s">
        <v>27</v>
      </c>
      <c r="M720" s="11"/>
      <c r="N720" s="41" t="s">
        <v>1314</v>
      </c>
      <c r="O720" s="12">
        <v>44069.0</v>
      </c>
      <c r="P720" s="6" t="s">
        <v>1328</v>
      </c>
      <c r="Q720" s="5" t="str">
        <f t="shared" si="2"/>
        <v>Closed</v>
      </c>
      <c r="R720" s="10">
        <f t="shared" si="3"/>
        <v>30</v>
      </c>
      <c r="S720" s="10" t="str">
        <f t="shared" si="4"/>
        <v>#VALUE!</v>
      </c>
      <c r="T720" s="5"/>
      <c r="U720" s="5">
        <v>30590.0</v>
      </c>
    </row>
    <row r="721" ht="15.75" hidden="1" customHeight="1">
      <c r="A721" s="13">
        <v>720.0</v>
      </c>
      <c r="B721" s="40" t="s">
        <v>1329</v>
      </c>
      <c r="C721" s="15" t="s">
        <v>22</v>
      </c>
      <c r="D721" s="16">
        <v>44039.0</v>
      </c>
      <c r="E721" s="16" t="s">
        <v>23</v>
      </c>
      <c r="F721" s="16" t="s">
        <v>92</v>
      </c>
      <c r="G721" s="15" t="s">
        <v>1312</v>
      </c>
      <c r="H721" s="20" t="s">
        <v>105</v>
      </c>
      <c r="I721" s="13">
        <v>9001.0</v>
      </c>
      <c r="J721" s="15" t="s">
        <v>41</v>
      </c>
      <c r="K721" s="14" t="str">
        <f>IF(I721=9001,VLOOKUP(J721,'ISO-reference'!$C$1:$D$67,2,FALSE),IF(I721=45001,VLOOKUP(J721,'ISO-reference'!$A$1:$B$40,2,FALSE),IF(I721=21001,VLOOKUP(J721,'ISO-reference'!$E$1:$F$75,2,FALSE),"No ISO Mapping")))</f>
        <v> Design &amp; development controls</v>
      </c>
      <c r="L721" s="15" t="s">
        <v>30</v>
      </c>
      <c r="M721" s="18"/>
      <c r="N721" s="42" t="s">
        <v>1314</v>
      </c>
      <c r="O721" s="19">
        <v>44089.0</v>
      </c>
      <c r="P721" s="14" t="s">
        <v>1330</v>
      </c>
      <c r="Q721" s="13" t="str">
        <f t="shared" si="2"/>
        <v>Closed</v>
      </c>
      <c r="R721" s="17">
        <f t="shared" si="3"/>
        <v>50</v>
      </c>
      <c r="S721" s="17" t="str">
        <f t="shared" si="4"/>
        <v>#VALUE!</v>
      </c>
      <c r="T721" s="13"/>
      <c r="U721" s="13">
        <v>30591.0</v>
      </c>
    </row>
    <row r="722" ht="15.75" hidden="1" customHeight="1">
      <c r="A722" s="5">
        <v>721.0</v>
      </c>
      <c r="B722" s="39" t="s">
        <v>1331</v>
      </c>
      <c r="C722" s="7" t="s">
        <v>22</v>
      </c>
      <c r="D722" s="8">
        <v>44040.0</v>
      </c>
      <c r="E722" s="8" t="s">
        <v>23</v>
      </c>
      <c r="F722" s="8" t="s">
        <v>92</v>
      </c>
      <c r="G722" s="7" t="s">
        <v>1312</v>
      </c>
      <c r="H722" s="20" t="s">
        <v>33</v>
      </c>
      <c r="I722" s="5">
        <v>45001.0</v>
      </c>
      <c r="J722" s="7">
        <v>5.4</v>
      </c>
      <c r="K722" s="6" t="str">
        <f>IF(I722=9001,VLOOKUP(J722,'ISO-reference'!$C$1:$D$67,2,FALSE),IF(I722=45001,VLOOKUP(J722,'ISO-reference'!$A$1:$B$40,2,FALSE),IF(I722=21001,VLOOKUP(J722,'ISO-reference'!$E$1:$F$75,2,FALSE),"No ISO Mapping")))</f>
        <v> Consultation and participation of workers</v>
      </c>
      <c r="L722" s="7" t="s">
        <v>27</v>
      </c>
      <c r="M722" s="11"/>
      <c r="N722" s="41" t="s">
        <v>1314</v>
      </c>
      <c r="O722" s="12">
        <v>44088.0</v>
      </c>
      <c r="P722" s="6" t="s">
        <v>1332</v>
      </c>
      <c r="Q722" s="5" t="str">
        <f t="shared" si="2"/>
        <v>Closed</v>
      </c>
      <c r="R722" s="10">
        <f t="shared" si="3"/>
        <v>48</v>
      </c>
      <c r="S722" s="10" t="str">
        <f t="shared" si="4"/>
        <v>#VALUE!</v>
      </c>
      <c r="T722" s="5"/>
      <c r="U722" s="5">
        <v>30592.0</v>
      </c>
    </row>
    <row r="723" ht="15.75" hidden="1" customHeight="1">
      <c r="A723" s="13">
        <v>722.0</v>
      </c>
      <c r="B723" s="40" t="s">
        <v>1333</v>
      </c>
      <c r="C723" s="15" t="s">
        <v>22</v>
      </c>
      <c r="D723" s="16">
        <v>44040.0</v>
      </c>
      <c r="E723" s="16" t="s">
        <v>23</v>
      </c>
      <c r="F723" s="16" t="s">
        <v>92</v>
      </c>
      <c r="G723" s="15" t="s">
        <v>1312</v>
      </c>
      <c r="H723" s="20" t="s">
        <v>33</v>
      </c>
      <c r="I723" s="13">
        <v>45001.0</v>
      </c>
      <c r="J723" s="15">
        <v>5.4</v>
      </c>
      <c r="K723" s="14" t="str">
        <f>IF(I723=9001,VLOOKUP(J723,'ISO-reference'!$C$1:$D$67,2,FALSE),IF(I723=45001,VLOOKUP(J723,'ISO-reference'!$A$1:$B$40,2,FALSE),IF(I723=21001,VLOOKUP(J723,'ISO-reference'!$E$1:$F$75,2,FALSE),"No ISO Mapping")))</f>
        <v> Consultation and participation of workers</v>
      </c>
      <c r="L723" s="15" t="s">
        <v>27</v>
      </c>
      <c r="M723" s="18"/>
      <c r="N723" s="42" t="s">
        <v>1314</v>
      </c>
      <c r="O723" s="19">
        <v>44089.0</v>
      </c>
      <c r="P723" s="14" t="s">
        <v>1334</v>
      </c>
      <c r="Q723" s="13" t="str">
        <f t="shared" si="2"/>
        <v>Closed</v>
      </c>
      <c r="R723" s="17">
        <f t="shared" si="3"/>
        <v>49</v>
      </c>
      <c r="S723" s="17" t="str">
        <f t="shared" si="4"/>
        <v>#VALUE!</v>
      </c>
      <c r="T723" s="13"/>
      <c r="U723" s="13">
        <v>30593.0</v>
      </c>
    </row>
    <row r="724" ht="15.75" hidden="1" customHeight="1">
      <c r="A724" s="5">
        <v>723.0</v>
      </c>
      <c r="B724" s="39" t="s">
        <v>1335</v>
      </c>
      <c r="C724" s="7" t="s">
        <v>22</v>
      </c>
      <c r="D724" s="8">
        <v>44040.0</v>
      </c>
      <c r="E724" s="8" t="s">
        <v>23</v>
      </c>
      <c r="F724" s="8" t="s">
        <v>92</v>
      </c>
      <c r="G724" s="7" t="s">
        <v>1312</v>
      </c>
      <c r="H724" s="20" t="s">
        <v>33</v>
      </c>
      <c r="I724" s="5">
        <v>9001.0</v>
      </c>
      <c r="J724" s="7" t="s">
        <v>59</v>
      </c>
      <c r="K724" s="6" t="str">
        <f>IF(I724=9001,VLOOKUP(J724,'ISO-reference'!$C$1:$D$67,2,FALSE),IF(I724=45001,VLOOKUP(J724,'ISO-reference'!$A$1:$B$40,2,FALSE),IF(I724=21001,VLOOKUP(J724,'ISO-reference'!$E$1:$F$75,2,FALSE),"No ISO Mapping")))</f>
        <v> People</v>
      </c>
      <c r="L724" s="7" t="s">
        <v>27</v>
      </c>
      <c r="M724" s="11"/>
      <c r="N724" s="41" t="s">
        <v>1314</v>
      </c>
      <c r="O724" s="12">
        <v>44089.0</v>
      </c>
      <c r="P724" s="6" t="s">
        <v>1336</v>
      </c>
      <c r="Q724" s="5" t="str">
        <f t="shared" si="2"/>
        <v>Closed</v>
      </c>
      <c r="R724" s="10">
        <f t="shared" si="3"/>
        <v>49</v>
      </c>
      <c r="S724" s="10" t="str">
        <f t="shared" si="4"/>
        <v>#VALUE!</v>
      </c>
      <c r="T724" s="5"/>
      <c r="U724" s="5">
        <v>30594.0</v>
      </c>
    </row>
    <row r="725" ht="15.75" hidden="1" customHeight="1">
      <c r="A725" s="13">
        <v>724.0</v>
      </c>
      <c r="B725" s="40" t="s">
        <v>1337</v>
      </c>
      <c r="C725" s="15" t="s">
        <v>22</v>
      </c>
      <c r="D725" s="16">
        <v>44040.0</v>
      </c>
      <c r="E725" s="16" t="s">
        <v>23</v>
      </c>
      <c r="F725" s="16" t="s">
        <v>92</v>
      </c>
      <c r="G725" s="15" t="s">
        <v>1312</v>
      </c>
      <c r="H725" s="20" t="s">
        <v>33</v>
      </c>
      <c r="I725" s="13">
        <v>45001.0</v>
      </c>
      <c r="J725" s="15" t="s">
        <v>1338</v>
      </c>
      <c r="K725" s="14" t="str">
        <f>IF(I725=9001,VLOOKUP(J725,'ISO-reference'!$C$1:$D$67,2,FALSE),IF(I725=45001,VLOOKUP(J725,'ISO-reference'!$A$1:$B$40,2,FALSE),IF(I725=21001,VLOOKUP(J725,'ISO-reference'!$E$1:$F$75,2,FALSE),"No ISO Mapping")))</f>
        <v> Planning action to address OH&amp;S</v>
      </c>
      <c r="L725" s="15" t="s">
        <v>27</v>
      </c>
      <c r="M725" s="18"/>
      <c r="N725" s="42" t="s">
        <v>1314</v>
      </c>
      <c r="O725" s="19">
        <v>44088.0</v>
      </c>
      <c r="P725" s="14" t="s">
        <v>1339</v>
      </c>
      <c r="Q725" s="13" t="str">
        <f t="shared" si="2"/>
        <v>Closed</v>
      </c>
      <c r="R725" s="17">
        <f t="shared" si="3"/>
        <v>48</v>
      </c>
      <c r="S725" s="17" t="str">
        <f t="shared" si="4"/>
        <v>#VALUE!</v>
      </c>
      <c r="T725" s="13"/>
      <c r="U725" s="13">
        <v>30595.0</v>
      </c>
    </row>
    <row r="726" ht="15.75" hidden="1" customHeight="1">
      <c r="A726" s="5">
        <v>725.0</v>
      </c>
      <c r="B726" s="39" t="s">
        <v>1340</v>
      </c>
      <c r="C726" s="7" t="s">
        <v>22</v>
      </c>
      <c r="D726" s="8">
        <v>44040.0</v>
      </c>
      <c r="E726" s="8" t="s">
        <v>23</v>
      </c>
      <c r="F726" s="8" t="s">
        <v>92</v>
      </c>
      <c r="G726" s="7" t="s">
        <v>1312</v>
      </c>
      <c r="H726" s="20" t="s">
        <v>33</v>
      </c>
      <c r="I726" s="5">
        <v>9001.0</v>
      </c>
      <c r="J726" s="7">
        <v>10.3</v>
      </c>
      <c r="K726" s="6" t="str">
        <f>IF(I726=9001,VLOOKUP(J726,'ISO-reference'!$C$1:$D$67,2,FALSE),IF(I726=45001,VLOOKUP(J726,'ISO-reference'!$A$1:$B$40,2,FALSE),IF(I726=21001,VLOOKUP(J726,'ISO-reference'!$E$1:$F$75,2,FALSE),"No ISO Mapping")))</f>
        <v> Continual improvement</v>
      </c>
      <c r="L726" s="7" t="s">
        <v>30</v>
      </c>
      <c r="M726" s="11"/>
      <c r="N726" s="41" t="s">
        <v>1314</v>
      </c>
      <c r="O726" s="12">
        <v>44088.0</v>
      </c>
      <c r="P726" s="6" t="s">
        <v>1341</v>
      </c>
      <c r="Q726" s="5" t="str">
        <f t="shared" si="2"/>
        <v>Closed</v>
      </c>
      <c r="R726" s="10">
        <f t="shared" si="3"/>
        <v>48</v>
      </c>
      <c r="S726" s="10" t="str">
        <f t="shared" si="4"/>
        <v>#VALUE!</v>
      </c>
      <c r="T726" s="5"/>
      <c r="U726" s="5">
        <v>30597.0</v>
      </c>
    </row>
    <row r="727" ht="15.75" hidden="1" customHeight="1">
      <c r="A727" s="13">
        <v>726.0</v>
      </c>
      <c r="B727" s="40" t="s">
        <v>1342</v>
      </c>
      <c r="C727" s="15" t="s">
        <v>22</v>
      </c>
      <c r="D727" s="16">
        <v>44040.0</v>
      </c>
      <c r="E727" s="16" t="s">
        <v>23</v>
      </c>
      <c r="F727" s="16" t="s">
        <v>92</v>
      </c>
      <c r="G727" s="15" t="s">
        <v>1312</v>
      </c>
      <c r="H727" s="20" t="s">
        <v>33</v>
      </c>
      <c r="I727" s="13">
        <v>45001.0</v>
      </c>
      <c r="J727" s="15">
        <v>5.3</v>
      </c>
      <c r="K727" s="14" t="str">
        <f>IF(I727=9001,VLOOKUP(J727,'ISO-reference'!$C$1:$D$67,2,FALSE),IF(I727=45001,VLOOKUP(J727,'ISO-reference'!$A$1:$B$40,2,FALSE),IF(I727=21001,VLOOKUP(J727,'ISO-reference'!$E$1:$F$75,2,FALSE),"No ISO Mapping")))</f>
        <v> Organizational Roles, Responsibilities, Authorities</v>
      </c>
      <c r="L727" s="15" t="s">
        <v>27</v>
      </c>
      <c r="M727" s="18"/>
      <c r="N727" s="42" t="s">
        <v>1314</v>
      </c>
      <c r="O727" s="19">
        <v>44089.0</v>
      </c>
      <c r="P727" s="14" t="s">
        <v>1343</v>
      </c>
      <c r="Q727" s="13" t="str">
        <f t="shared" si="2"/>
        <v>Closed</v>
      </c>
      <c r="R727" s="17">
        <f t="shared" si="3"/>
        <v>49</v>
      </c>
      <c r="S727" s="17" t="str">
        <f t="shared" si="4"/>
        <v>#VALUE!</v>
      </c>
      <c r="T727" s="13"/>
      <c r="U727" s="13">
        <v>30600.0</v>
      </c>
    </row>
    <row r="728" ht="15.75" hidden="1" customHeight="1">
      <c r="A728" s="5">
        <v>727.0</v>
      </c>
      <c r="B728" s="39" t="s">
        <v>1344</v>
      </c>
      <c r="C728" s="7" t="s">
        <v>22</v>
      </c>
      <c r="D728" s="8">
        <v>44040.0</v>
      </c>
      <c r="E728" s="8" t="s">
        <v>23</v>
      </c>
      <c r="F728" s="8" t="s">
        <v>92</v>
      </c>
      <c r="G728" s="7" t="s">
        <v>1312</v>
      </c>
      <c r="H728" s="20" t="s">
        <v>33</v>
      </c>
      <c r="I728" s="5">
        <v>9001.0</v>
      </c>
      <c r="J728" s="7">
        <v>5.1</v>
      </c>
      <c r="K728" s="6" t="str">
        <f>IF(I728=9001,VLOOKUP(J728,'ISO-reference'!$C$1:$D$67,2,FALSE),IF(I728=45001,VLOOKUP(J728,'ISO-reference'!$A$1:$B$40,2,FALSE),IF(I728=21001,VLOOKUP(J728,'ISO-reference'!$E$1:$F$75,2,FALSE),"No ISO Mapping")))</f>
        <v> Leadership &amp; Commitment</v>
      </c>
      <c r="L728" s="7" t="s">
        <v>89</v>
      </c>
      <c r="M728" s="11"/>
      <c r="N728" s="41" t="s">
        <v>1314</v>
      </c>
      <c r="O728" s="12">
        <v>44141.0</v>
      </c>
      <c r="P728" s="6" t="s">
        <v>1345</v>
      </c>
      <c r="Q728" s="5" t="str">
        <f t="shared" si="2"/>
        <v>Closed</v>
      </c>
      <c r="R728" s="10">
        <f t="shared" si="3"/>
        <v>101</v>
      </c>
      <c r="S728" s="10" t="str">
        <f t="shared" si="4"/>
        <v>#VALUE!</v>
      </c>
      <c r="T728" s="5"/>
      <c r="U728" s="5">
        <v>30604.0</v>
      </c>
    </row>
    <row r="729" ht="15.75" hidden="1" customHeight="1">
      <c r="A729" s="13">
        <v>728.0</v>
      </c>
      <c r="B729" s="40" t="s">
        <v>1346</v>
      </c>
      <c r="C729" s="15" t="s">
        <v>22</v>
      </c>
      <c r="D729" s="16">
        <v>44040.0</v>
      </c>
      <c r="E729" s="16" t="s">
        <v>23</v>
      </c>
      <c r="F729" s="16" t="s">
        <v>92</v>
      </c>
      <c r="G729" s="15" t="s">
        <v>1312</v>
      </c>
      <c r="H729" s="20" t="s">
        <v>33</v>
      </c>
      <c r="I729" s="13">
        <v>45001.0</v>
      </c>
      <c r="J729" s="15" t="s">
        <v>1338</v>
      </c>
      <c r="K729" s="14" t="str">
        <f>IF(I729=9001,VLOOKUP(J729,'ISO-reference'!$C$1:$D$67,2,FALSE),IF(I729=45001,VLOOKUP(J729,'ISO-reference'!$A$1:$B$40,2,FALSE),IF(I729=21001,VLOOKUP(J729,'ISO-reference'!$E$1:$F$75,2,FALSE),"No ISO Mapping")))</f>
        <v> Planning action to address OH&amp;S</v>
      </c>
      <c r="L729" s="15" t="s">
        <v>30</v>
      </c>
      <c r="M729" s="18"/>
      <c r="N729" s="42" t="s">
        <v>1314</v>
      </c>
      <c r="O729" s="19">
        <v>44088.0</v>
      </c>
      <c r="P729" s="14" t="s">
        <v>1347</v>
      </c>
      <c r="Q729" s="13" t="str">
        <f t="shared" si="2"/>
        <v>Closed</v>
      </c>
      <c r="R729" s="17">
        <f t="shared" si="3"/>
        <v>48</v>
      </c>
      <c r="S729" s="17" t="str">
        <f t="shared" si="4"/>
        <v>#VALUE!</v>
      </c>
      <c r="T729" s="13"/>
      <c r="U729" s="13">
        <v>30605.0</v>
      </c>
    </row>
    <row r="730" ht="15.75" customHeight="1">
      <c r="A730" s="5">
        <v>729.0</v>
      </c>
      <c r="B730" s="39" t="s">
        <v>1348</v>
      </c>
      <c r="C730" s="7" t="s">
        <v>22</v>
      </c>
      <c r="D730" s="8">
        <v>44043.0</v>
      </c>
      <c r="E730" s="8" t="s">
        <v>23</v>
      </c>
      <c r="F730" s="8" t="s">
        <v>92</v>
      </c>
      <c r="G730" s="7" t="s">
        <v>1349</v>
      </c>
      <c r="H730" s="9" t="s">
        <v>26</v>
      </c>
      <c r="I730" s="5">
        <v>45001.0</v>
      </c>
      <c r="J730" s="7">
        <v>8.1</v>
      </c>
      <c r="K730" s="6" t="str">
        <f>IF(I730=9001,VLOOKUP(J730,'ISO-reference'!$C$1:$D$67,2,FALSE),IF(I730=45001,VLOOKUP(J730,'ISO-reference'!$A$1:$B$40,2,FALSE),IF(I730=21001,VLOOKUP(J730,'ISO-reference'!$E$1:$F$75,2,FALSE),"No ISO Mapping")))</f>
        <v> Operational planning and control</v>
      </c>
      <c r="L730" s="7" t="s">
        <v>30</v>
      </c>
      <c r="M730" s="11"/>
      <c r="N730" s="41" t="s">
        <v>1314</v>
      </c>
      <c r="O730" s="12">
        <v>44114.0</v>
      </c>
      <c r="P730" s="6" t="s">
        <v>1350</v>
      </c>
      <c r="Q730" s="5" t="str">
        <f t="shared" si="2"/>
        <v>Closed</v>
      </c>
      <c r="R730" s="10">
        <f t="shared" si="3"/>
        <v>71</v>
      </c>
      <c r="S730" s="10" t="str">
        <f t="shared" si="4"/>
        <v>#VALUE!</v>
      </c>
      <c r="T730" s="5"/>
      <c r="U730" s="5">
        <v>30738.0</v>
      </c>
    </row>
    <row r="731" ht="15.75" hidden="1" customHeight="1">
      <c r="A731" s="13">
        <v>730.0</v>
      </c>
      <c r="B731" s="40" t="s">
        <v>1351</v>
      </c>
      <c r="C731" s="15" t="s">
        <v>22</v>
      </c>
      <c r="D731" s="16">
        <v>44043.0</v>
      </c>
      <c r="E731" s="16" t="s">
        <v>23</v>
      </c>
      <c r="F731" s="16" t="s">
        <v>92</v>
      </c>
      <c r="G731" s="15" t="s">
        <v>1349</v>
      </c>
      <c r="H731" s="20" t="s">
        <v>105</v>
      </c>
      <c r="I731" s="13">
        <v>45001.0</v>
      </c>
      <c r="J731" s="15">
        <v>8.1</v>
      </c>
      <c r="K731" s="14" t="str">
        <f>IF(I731=9001,VLOOKUP(J731,'ISO-reference'!$C$1:$D$67,2,FALSE),IF(I731=45001,VLOOKUP(J731,'ISO-reference'!$A$1:$B$40,2,FALSE),IF(I731=21001,VLOOKUP(J731,'ISO-reference'!$E$1:$F$75,2,FALSE),"No ISO Mapping")))</f>
        <v> Operational planning and control</v>
      </c>
      <c r="L731" s="15" t="s">
        <v>30</v>
      </c>
      <c r="M731" s="18"/>
      <c r="N731" s="42" t="s">
        <v>1314</v>
      </c>
      <c r="O731" s="19">
        <v>44114.0</v>
      </c>
      <c r="P731" s="14" t="s">
        <v>1352</v>
      </c>
      <c r="Q731" s="13" t="str">
        <f t="shared" si="2"/>
        <v>Closed</v>
      </c>
      <c r="R731" s="17">
        <f t="shared" si="3"/>
        <v>71</v>
      </c>
      <c r="S731" s="17" t="str">
        <f t="shared" si="4"/>
        <v>#VALUE!</v>
      </c>
      <c r="T731" s="13"/>
      <c r="U731" s="13">
        <v>30739.0</v>
      </c>
    </row>
    <row r="732" ht="15.75" hidden="1" customHeight="1">
      <c r="A732" s="5">
        <v>731.0</v>
      </c>
      <c r="B732" s="39" t="s">
        <v>1353</v>
      </c>
      <c r="C732" s="7" t="s">
        <v>22</v>
      </c>
      <c r="D732" s="8">
        <v>44043.0</v>
      </c>
      <c r="E732" s="8" t="s">
        <v>23</v>
      </c>
      <c r="F732" s="8" t="s">
        <v>92</v>
      </c>
      <c r="G732" s="7" t="s">
        <v>1349</v>
      </c>
      <c r="H732" s="20" t="s">
        <v>105</v>
      </c>
      <c r="I732" s="5">
        <v>9001.0</v>
      </c>
      <c r="J732" s="7">
        <v>4.2</v>
      </c>
      <c r="K732" s="6" t="str">
        <f>IF(I732=9001,VLOOKUP(J732,'ISO-reference'!$C$1:$D$67,2,FALSE),IF(I732=45001,VLOOKUP(J732,'ISO-reference'!$A$1:$B$40,2,FALSE),IF(I732=21001,VLOOKUP(J732,'ISO-reference'!$E$1:$F$75,2,FALSE),"No ISO Mapping")))</f>
        <v> Needs &amp; Expectations</v>
      </c>
      <c r="L732" s="7" t="s">
        <v>111</v>
      </c>
      <c r="M732" s="11"/>
      <c r="N732" s="41" t="s">
        <v>1314</v>
      </c>
      <c r="O732" s="12">
        <v>44114.0</v>
      </c>
      <c r="P732" s="6" t="s">
        <v>1354</v>
      </c>
      <c r="Q732" s="5" t="str">
        <f t="shared" si="2"/>
        <v>Closed</v>
      </c>
      <c r="R732" s="10">
        <f t="shared" si="3"/>
        <v>71</v>
      </c>
      <c r="S732" s="10" t="str">
        <f t="shared" si="4"/>
        <v>#VALUE!</v>
      </c>
      <c r="T732" s="5"/>
      <c r="U732" s="5">
        <v>30741.0</v>
      </c>
    </row>
    <row r="733" ht="15.75" hidden="1" customHeight="1">
      <c r="A733" s="13">
        <v>732.0</v>
      </c>
      <c r="B733" s="40" t="s">
        <v>1355</v>
      </c>
      <c r="C733" s="15" t="s">
        <v>22</v>
      </c>
      <c r="D733" s="16">
        <v>44043.0</v>
      </c>
      <c r="E733" s="16" t="s">
        <v>23</v>
      </c>
      <c r="F733" s="16" t="s">
        <v>92</v>
      </c>
      <c r="G733" s="15" t="s">
        <v>1349</v>
      </c>
      <c r="H733" s="20" t="s">
        <v>105</v>
      </c>
      <c r="I733" s="13">
        <v>45001.0</v>
      </c>
      <c r="J733" s="15" t="s">
        <v>456</v>
      </c>
      <c r="K733" s="14" t="str">
        <f>IF(I733=9001,VLOOKUP(J733,'ISO-reference'!$C$1:$D$67,2,FALSE),IF(I733=45001,VLOOKUP(J733,'ISO-reference'!$A$1:$B$40,2,FALSE),IF(I733=21001,VLOOKUP(J733,'ISO-reference'!$E$1:$F$75,2,FALSE),"No ISO Mapping")))</f>
        <v> Hazard identification &amp; assessment of risks and opportunities</v>
      </c>
      <c r="L733" s="15" t="s">
        <v>30</v>
      </c>
      <c r="M733" s="18"/>
      <c r="N733" s="42" t="s">
        <v>1314</v>
      </c>
      <c r="O733" s="19">
        <v>44114.0</v>
      </c>
      <c r="P733" s="14" t="s">
        <v>1356</v>
      </c>
      <c r="Q733" s="13" t="str">
        <f t="shared" si="2"/>
        <v>Closed</v>
      </c>
      <c r="R733" s="17">
        <f t="shared" si="3"/>
        <v>71</v>
      </c>
      <c r="S733" s="17" t="str">
        <f t="shared" si="4"/>
        <v>#VALUE!</v>
      </c>
      <c r="T733" s="13"/>
      <c r="U733" s="13">
        <v>30742.0</v>
      </c>
    </row>
    <row r="734" ht="15.75" hidden="1" customHeight="1">
      <c r="A734" s="5">
        <v>733.0</v>
      </c>
      <c r="B734" s="39" t="s">
        <v>1357</v>
      </c>
      <c r="C734" s="7" t="s">
        <v>22</v>
      </c>
      <c r="D734" s="8">
        <v>44043.0</v>
      </c>
      <c r="E734" s="8" t="s">
        <v>23</v>
      </c>
      <c r="F734" s="8" t="s">
        <v>92</v>
      </c>
      <c r="G734" s="7" t="s">
        <v>1349</v>
      </c>
      <c r="H734" s="20" t="s">
        <v>33</v>
      </c>
      <c r="I734" s="5">
        <v>45001.0</v>
      </c>
      <c r="J734" s="7" t="s">
        <v>615</v>
      </c>
      <c r="K734" s="6" t="str">
        <f>IF(I734=9001,VLOOKUP(J734,'ISO-reference'!$C$1:$D$67,2,FALSE),IF(I734=45001,VLOOKUP(J734,'ISO-reference'!$A$1:$B$40,2,FALSE),IF(I734=21001,VLOOKUP(J734,'ISO-reference'!$E$1:$F$75,2,FALSE),"No ISO Mapping")))</f>
        <v> Eliminating Hazards and reducing OH&amp;S risks</v>
      </c>
      <c r="L734" s="7" t="s">
        <v>111</v>
      </c>
      <c r="M734" s="11"/>
      <c r="N734" s="41" t="s">
        <v>1314</v>
      </c>
      <c r="O734" s="12">
        <v>44114.0</v>
      </c>
      <c r="P734" s="6" t="s">
        <v>1358</v>
      </c>
      <c r="Q734" s="5" t="str">
        <f t="shared" si="2"/>
        <v>Closed</v>
      </c>
      <c r="R734" s="10">
        <f t="shared" si="3"/>
        <v>71</v>
      </c>
      <c r="S734" s="10" t="str">
        <f t="shared" si="4"/>
        <v>#VALUE!</v>
      </c>
      <c r="T734" s="5"/>
      <c r="U734" s="5">
        <v>30743.0</v>
      </c>
    </row>
    <row r="735" ht="15.75" hidden="1" customHeight="1">
      <c r="A735" s="13">
        <v>734.0</v>
      </c>
      <c r="B735" s="40" t="s">
        <v>1359</v>
      </c>
      <c r="C735" s="15" t="s">
        <v>22</v>
      </c>
      <c r="D735" s="16">
        <v>44043.0</v>
      </c>
      <c r="E735" s="16" t="s">
        <v>23</v>
      </c>
      <c r="F735" s="16" t="s">
        <v>92</v>
      </c>
      <c r="G735" s="15" t="s">
        <v>1349</v>
      </c>
      <c r="H735" s="20" t="s">
        <v>33</v>
      </c>
      <c r="I735" s="13">
        <v>9001.0</v>
      </c>
      <c r="J735" s="15" t="s">
        <v>80</v>
      </c>
      <c r="K735" s="14" t="str">
        <f>IF(I735=9001,VLOOKUP(J735,'ISO-reference'!$C$1:$D$67,2,FALSE),IF(I735=45001,VLOOKUP(J735,'ISO-reference'!$A$1:$B$40,2,FALSE),IF(I735=21001,VLOOKUP(J735,'ISO-reference'!$E$1:$F$75,2,FALSE),"No ISO Mapping")))</f>
        <v> Control of production &amp;  service provision</v>
      </c>
      <c r="L735" s="15" t="s">
        <v>512</v>
      </c>
      <c r="M735" s="18"/>
      <c r="N735" s="42" t="s">
        <v>1314</v>
      </c>
      <c r="O735" s="19">
        <v>44114.0</v>
      </c>
      <c r="P735" s="14" t="s">
        <v>1360</v>
      </c>
      <c r="Q735" s="13" t="str">
        <f t="shared" si="2"/>
        <v>Closed</v>
      </c>
      <c r="R735" s="17">
        <f t="shared" si="3"/>
        <v>71</v>
      </c>
      <c r="S735" s="17" t="str">
        <f t="shared" si="4"/>
        <v>#VALUE!</v>
      </c>
      <c r="T735" s="13"/>
      <c r="U735" s="13">
        <v>30747.0</v>
      </c>
    </row>
    <row r="736" ht="15.75" hidden="1" customHeight="1">
      <c r="A736" s="5">
        <v>735.0</v>
      </c>
      <c r="B736" s="39" t="s">
        <v>1361</v>
      </c>
      <c r="C736" s="7" t="s">
        <v>22</v>
      </c>
      <c r="D736" s="8">
        <v>44043.0</v>
      </c>
      <c r="E736" s="8" t="s">
        <v>23</v>
      </c>
      <c r="F736" s="8" t="s">
        <v>92</v>
      </c>
      <c r="G736" s="7" t="s">
        <v>1349</v>
      </c>
      <c r="H736" s="20" t="s">
        <v>33</v>
      </c>
      <c r="I736" s="5">
        <v>9001.0</v>
      </c>
      <c r="J736" s="7" t="s">
        <v>80</v>
      </c>
      <c r="K736" s="6" t="str">
        <f>IF(I736=9001,VLOOKUP(J736,'ISO-reference'!$C$1:$D$67,2,FALSE),IF(I736=45001,VLOOKUP(J736,'ISO-reference'!$A$1:$B$40,2,FALSE),IF(I736=21001,VLOOKUP(J736,'ISO-reference'!$E$1:$F$75,2,FALSE),"No ISO Mapping")))</f>
        <v> Control of production &amp;  service provision</v>
      </c>
      <c r="L736" s="7" t="s">
        <v>30</v>
      </c>
      <c r="M736" s="11"/>
      <c r="N736" s="41" t="s">
        <v>1314</v>
      </c>
      <c r="O736" s="12">
        <v>44114.0</v>
      </c>
      <c r="P736" s="6" t="s">
        <v>1362</v>
      </c>
      <c r="Q736" s="5" t="str">
        <f t="shared" si="2"/>
        <v>Closed</v>
      </c>
      <c r="R736" s="10">
        <f t="shared" si="3"/>
        <v>71</v>
      </c>
      <c r="S736" s="10" t="str">
        <f t="shared" si="4"/>
        <v>#VALUE!</v>
      </c>
      <c r="T736" s="5"/>
      <c r="U736" s="5">
        <v>30749.0</v>
      </c>
    </row>
    <row r="737" ht="15.75" hidden="1" customHeight="1">
      <c r="A737" s="13">
        <v>736.0</v>
      </c>
      <c r="B737" s="40" t="s">
        <v>1363</v>
      </c>
      <c r="C737" s="15" t="s">
        <v>22</v>
      </c>
      <c r="D737" s="16">
        <v>44044.0</v>
      </c>
      <c r="E737" s="16" t="s">
        <v>23</v>
      </c>
      <c r="F737" s="16" t="s">
        <v>92</v>
      </c>
      <c r="G737" s="15" t="s">
        <v>1349</v>
      </c>
      <c r="H737" s="20" t="s">
        <v>33</v>
      </c>
      <c r="I737" s="13">
        <v>45001.0</v>
      </c>
      <c r="J737" s="15" t="s">
        <v>72</v>
      </c>
      <c r="K737" s="14" t="str">
        <f>IF(I737=9001,VLOOKUP(J737,'ISO-reference'!$C$1:$D$67,2,FALSE),IF(I737=45001,VLOOKUP(J737,'ISO-reference'!$A$1:$B$40,2,FALSE),IF(I737=21001,VLOOKUP(J737,'ISO-reference'!$E$1:$F$75,2,FALSE),"No ISO Mapping")))</f>
        <v> Creating and updating</v>
      </c>
      <c r="L737" s="15" t="s">
        <v>30</v>
      </c>
      <c r="M737" s="18"/>
      <c r="N737" s="42" t="s">
        <v>1314</v>
      </c>
      <c r="O737" s="19">
        <v>44114.0</v>
      </c>
      <c r="P737" s="14" t="s">
        <v>1364</v>
      </c>
      <c r="Q737" s="13" t="str">
        <f t="shared" si="2"/>
        <v>Closed</v>
      </c>
      <c r="R737" s="17">
        <f t="shared" si="3"/>
        <v>70</v>
      </c>
      <c r="S737" s="17" t="str">
        <f t="shared" si="4"/>
        <v>#VALUE!</v>
      </c>
      <c r="T737" s="13"/>
      <c r="U737" s="13">
        <v>30750.0</v>
      </c>
    </row>
    <row r="738" ht="15.75" hidden="1" customHeight="1">
      <c r="A738" s="5">
        <v>737.0</v>
      </c>
      <c r="B738" s="39" t="s">
        <v>1365</v>
      </c>
      <c r="C738" s="7" t="s">
        <v>22</v>
      </c>
      <c r="D738" s="8">
        <v>44044.0</v>
      </c>
      <c r="E738" s="8" t="s">
        <v>23</v>
      </c>
      <c r="F738" s="8" t="s">
        <v>92</v>
      </c>
      <c r="G738" s="7" t="s">
        <v>1349</v>
      </c>
      <c r="H738" s="20" t="s">
        <v>33</v>
      </c>
      <c r="I738" s="5">
        <v>9001.0</v>
      </c>
      <c r="J738" s="7">
        <v>7.5</v>
      </c>
      <c r="K738" s="6" t="str">
        <f>IF(I738=9001,VLOOKUP(J738,'ISO-reference'!$C$1:$D$67,2,FALSE),IF(I738=45001,VLOOKUP(J738,'ISO-reference'!$A$1:$B$40,2,FALSE),IF(I738=21001,VLOOKUP(J738,'ISO-reference'!$E$1:$F$75,2,FALSE),"No ISO Mapping")))</f>
        <v> Documented information</v>
      </c>
      <c r="L738" s="7" t="s">
        <v>30</v>
      </c>
      <c r="M738" s="11"/>
      <c r="N738" s="41" t="s">
        <v>1314</v>
      </c>
      <c r="O738" s="12">
        <v>44114.0</v>
      </c>
      <c r="P738" s="6" t="s">
        <v>1366</v>
      </c>
      <c r="Q738" s="5" t="str">
        <f t="shared" si="2"/>
        <v>Closed</v>
      </c>
      <c r="R738" s="10">
        <f t="shared" si="3"/>
        <v>70</v>
      </c>
      <c r="S738" s="10" t="str">
        <f t="shared" si="4"/>
        <v>#VALUE!</v>
      </c>
      <c r="T738" s="5"/>
      <c r="U738" s="5">
        <v>30751.0</v>
      </c>
    </row>
    <row r="739" ht="15.75" hidden="1" customHeight="1">
      <c r="A739" s="13">
        <v>738.0</v>
      </c>
      <c r="B739" s="40" t="s">
        <v>1367</v>
      </c>
      <c r="C739" s="15" t="s">
        <v>22</v>
      </c>
      <c r="D739" s="16">
        <v>44044.0</v>
      </c>
      <c r="E739" s="16" t="s">
        <v>23</v>
      </c>
      <c r="F739" s="16" t="s">
        <v>92</v>
      </c>
      <c r="G739" s="15" t="s">
        <v>1349</v>
      </c>
      <c r="H739" s="20" t="s">
        <v>33</v>
      </c>
      <c r="I739" s="13">
        <v>9001.0</v>
      </c>
      <c r="J739" s="15">
        <v>7.5</v>
      </c>
      <c r="K739" s="14" t="str">
        <f>IF(I739=9001,VLOOKUP(J739,'ISO-reference'!$C$1:$D$67,2,FALSE),IF(I739=45001,VLOOKUP(J739,'ISO-reference'!$A$1:$B$40,2,FALSE),IF(I739=21001,VLOOKUP(J739,'ISO-reference'!$E$1:$F$75,2,FALSE),"No ISO Mapping")))</f>
        <v> Documented information</v>
      </c>
      <c r="L739" s="15" t="s">
        <v>30</v>
      </c>
      <c r="M739" s="18"/>
      <c r="N739" s="42" t="s">
        <v>1314</v>
      </c>
      <c r="O739" s="19">
        <v>44114.0</v>
      </c>
      <c r="P739" s="14" t="s">
        <v>1368</v>
      </c>
      <c r="Q739" s="13" t="str">
        <f t="shared" si="2"/>
        <v>Closed</v>
      </c>
      <c r="R739" s="17">
        <f t="shared" si="3"/>
        <v>70</v>
      </c>
      <c r="S739" s="17" t="str">
        <f t="shared" si="4"/>
        <v>#VALUE!</v>
      </c>
      <c r="T739" s="13"/>
      <c r="U739" s="13">
        <v>30754.0</v>
      </c>
    </row>
    <row r="740" ht="15.75" hidden="1" customHeight="1">
      <c r="A740" s="5">
        <v>739.0</v>
      </c>
      <c r="B740" s="39" t="s">
        <v>1369</v>
      </c>
      <c r="C740" s="7" t="s">
        <v>22</v>
      </c>
      <c r="D740" s="8">
        <v>44044.0</v>
      </c>
      <c r="E740" s="8" t="s">
        <v>23</v>
      </c>
      <c r="F740" s="8" t="s">
        <v>92</v>
      </c>
      <c r="G740" s="7" t="s">
        <v>1349</v>
      </c>
      <c r="H740" s="20" t="s">
        <v>33</v>
      </c>
      <c r="I740" s="5">
        <v>45001.0</v>
      </c>
      <c r="J740" s="7" t="s">
        <v>88</v>
      </c>
      <c r="K740" s="6" t="str">
        <f>IF(I740=9001,VLOOKUP(J740,'ISO-reference'!$C$1:$D$67,2,FALSE),IF(I740=45001,VLOOKUP(J740,'ISO-reference'!$A$1:$B$40,2,FALSE),IF(I740=21001,VLOOKUP(J740,'ISO-reference'!$E$1:$F$75,2,FALSE),"No ISO Mapping")))</f>
        <v> Control of documented information</v>
      </c>
      <c r="L740" s="7" t="s">
        <v>30</v>
      </c>
      <c r="M740" s="11"/>
      <c r="N740" s="41" t="s">
        <v>1314</v>
      </c>
      <c r="O740" s="12">
        <v>44114.0</v>
      </c>
      <c r="P740" s="6" t="s">
        <v>1370</v>
      </c>
      <c r="Q740" s="5" t="str">
        <f t="shared" si="2"/>
        <v>Closed</v>
      </c>
      <c r="R740" s="10">
        <f t="shared" si="3"/>
        <v>70</v>
      </c>
      <c r="S740" s="10" t="str">
        <f t="shared" si="4"/>
        <v>#VALUE!</v>
      </c>
      <c r="T740" s="5"/>
      <c r="U740" s="5">
        <v>30755.0</v>
      </c>
    </row>
    <row r="741" ht="15.75" hidden="1" customHeight="1">
      <c r="A741" s="13">
        <v>740.0</v>
      </c>
      <c r="B741" s="40" t="s">
        <v>1371</v>
      </c>
      <c r="C741" s="15" t="s">
        <v>22</v>
      </c>
      <c r="D741" s="16">
        <v>44044.0</v>
      </c>
      <c r="E741" s="16" t="s">
        <v>23</v>
      </c>
      <c r="F741" s="16" t="s">
        <v>92</v>
      </c>
      <c r="G741" s="15" t="s">
        <v>1349</v>
      </c>
      <c r="H741" s="20" t="s">
        <v>33</v>
      </c>
      <c r="I741" s="13">
        <v>45001.0</v>
      </c>
      <c r="J741" s="15">
        <v>10.2</v>
      </c>
      <c r="K741" s="14" t="str">
        <f>IF(I741=9001,VLOOKUP(J741,'ISO-reference'!$C$1:$D$67,2,FALSE),IF(I741=45001,VLOOKUP(J741,'ISO-reference'!$A$1:$B$40,2,FALSE),IF(I741=21001,VLOOKUP(J741,'ISO-reference'!$E$1:$F$75,2,FALSE),"No ISO Mapping")))</f>
        <v> Incident, nonconformity &amp; corrective action</v>
      </c>
      <c r="L741" s="15" t="s">
        <v>89</v>
      </c>
      <c r="M741" s="18"/>
      <c r="N741" s="42" t="s">
        <v>1314</v>
      </c>
      <c r="O741" s="19">
        <v>44114.0</v>
      </c>
      <c r="P741" s="14" t="s">
        <v>1127</v>
      </c>
      <c r="Q741" s="13" t="str">
        <f t="shared" si="2"/>
        <v>Closed</v>
      </c>
      <c r="R741" s="17">
        <f t="shared" si="3"/>
        <v>70</v>
      </c>
      <c r="S741" s="17" t="str">
        <f t="shared" si="4"/>
        <v>#VALUE!</v>
      </c>
      <c r="T741" s="13"/>
      <c r="U741" s="13">
        <v>30757.0</v>
      </c>
    </row>
    <row r="742" ht="15.75" hidden="1" customHeight="1">
      <c r="A742" s="5">
        <v>741.0</v>
      </c>
      <c r="B742" s="39" t="s">
        <v>1372</v>
      </c>
      <c r="C742" s="7" t="s">
        <v>22</v>
      </c>
      <c r="D742" s="8">
        <v>44044.0</v>
      </c>
      <c r="E742" s="8" t="s">
        <v>23</v>
      </c>
      <c r="F742" s="8" t="s">
        <v>92</v>
      </c>
      <c r="G742" s="7" t="s">
        <v>1349</v>
      </c>
      <c r="H742" s="20" t="s">
        <v>33</v>
      </c>
      <c r="I742" s="5">
        <v>9001.0</v>
      </c>
      <c r="J742" s="7">
        <v>6.1</v>
      </c>
      <c r="K742" s="6" t="str">
        <f>IF(I742=9001,VLOOKUP(J742,'ISO-reference'!$C$1:$D$67,2,FALSE),IF(I742=45001,VLOOKUP(J742,'ISO-reference'!$A$1:$B$40,2,FALSE),IF(I742=21001,VLOOKUP(J742,'ISO-reference'!$E$1:$F$75,2,FALSE),"No ISO Mapping")))</f>
        <v> Address risk &amp; opportunity</v>
      </c>
      <c r="L742" s="7" t="s">
        <v>35</v>
      </c>
      <c r="M742" s="11"/>
      <c r="N742" s="41" t="s">
        <v>1314</v>
      </c>
      <c r="O742" s="12">
        <v>44114.0</v>
      </c>
      <c r="P742" s="6" t="s">
        <v>1373</v>
      </c>
      <c r="Q742" s="5" t="str">
        <f t="shared" si="2"/>
        <v>Closed</v>
      </c>
      <c r="R742" s="10">
        <f t="shared" si="3"/>
        <v>70</v>
      </c>
      <c r="S742" s="10" t="str">
        <f t="shared" si="4"/>
        <v>#VALUE!</v>
      </c>
      <c r="T742" s="5"/>
      <c r="U742" s="5">
        <v>30758.0</v>
      </c>
    </row>
    <row r="743" ht="15.75" hidden="1" customHeight="1">
      <c r="A743" s="13">
        <v>742.0</v>
      </c>
      <c r="B743" s="40" t="s">
        <v>1374</v>
      </c>
      <c r="C743" s="15" t="s">
        <v>22</v>
      </c>
      <c r="D743" s="16">
        <v>44044.0</v>
      </c>
      <c r="E743" s="16" t="s">
        <v>23</v>
      </c>
      <c r="F743" s="16" t="s">
        <v>92</v>
      </c>
      <c r="G743" s="15" t="s">
        <v>1349</v>
      </c>
      <c r="H743" s="20" t="s">
        <v>33</v>
      </c>
      <c r="I743" s="13">
        <v>9001.0</v>
      </c>
      <c r="J743" s="15" t="s">
        <v>44</v>
      </c>
      <c r="K743" s="14" t="str">
        <f>IF(I743=9001,VLOOKUP(J743,'ISO-reference'!$C$1:$D$67,2,FALSE),IF(I743=45001,VLOOKUP(J743,'ISO-reference'!$A$1:$B$40,2,FALSE),IF(I743=21001,VLOOKUP(J743,'ISO-reference'!$E$1:$F$75,2,FALSE),"No ISO Mapping")))</f>
        <v> Monitoring &amp; measuring resources</v>
      </c>
      <c r="L743" s="15" t="s">
        <v>35</v>
      </c>
      <c r="M743" s="18"/>
      <c r="N743" s="42" t="s">
        <v>1314</v>
      </c>
      <c r="O743" s="19">
        <v>44114.0</v>
      </c>
      <c r="P743" s="14" t="s">
        <v>1375</v>
      </c>
      <c r="Q743" s="13" t="str">
        <f t="shared" si="2"/>
        <v>Closed</v>
      </c>
      <c r="R743" s="17">
        <f t="shared" si="3"/>
        <v>70</v>
      </c>
      <c r="S743" s="17" t="str">
        <f t="shared" si="4"/>
        <v>#VALUE!</v>
      </c>
      <c r="T743" s="13"/>
      <c r="U743" s="13">
        <v>30759.0</v>
      </c>
    </row>
    <row r="744" ht="15.75" hidden="1" customHeight="1">
      <c r="A744" s="5">
        <v>743.0</v>
      </c>
      <c r="B744" s="39" t="s">
        <v>1376</v>
      </c>
      <c r="C744" s="7" t="s">
        <v>22</v>
      </c>
      <c r="D744" s="8">
        <v>44044.0</v>
      </c>
      <c r="E744" s="8" t="s">
        <v>23</v>
      </c>
      <c r="F744" s="8" t="s">
        <v>92</v>
      </c>
      <c r="G744" s="7" t="s">
        <v>1349</v>
      </c>
      <c r="H744" s="20" t="s">
        <v>33</v>
      </c>
      <c r="I744" s="5">
        <v>45001.0</v>
      </c>
      <c r="J744" s="7" t="s">
        <v>615</v>
      </c>
      <c r="K744" s="6" t="str">
        <f>IF(I744=9001,VLOOKUP(J744,'ISO-reference'!$C$1:$D$67,2,FALSE),IF(I744=45001,VLOOKUP(J744,'ISO-reference'!$A$1:$B$40,2,FALSE),IF(I744=21001,VLOOKUP(J744,'ISO-reference'!$E$1:$F$75,2,FALSE),"No ISO Mapping")))</f>
        <v> Eliminating Hazards and reducing OH&amp;S risks</v>
      </c>
      <c r="L744" s="7" t="s">
        <v>27</v>
      </c>
      <c r="M744" s="11"/>
      <c r="N744" s="41" t="s">
        <v>1321</v>
      </c>
      <c r="O744" s="12">
        <v>44114.0</v>
      </c>
      <c r="P744" s="6" t="s">
        <v>1377</v>
      </c>
      <c r="Q744" s="5" t="str">
        <f t="shared" si="2"/>
        <v>Closed</v>
      </c>
      <c r="R744" s="10">
        <f t="shared" si="3"/>
        <v>70</v>
      </c>
      <c r="S744" s="10" t="str">
        <f t="shared" si="4"/>
        <v>#VALUE!</v>
      </c>
      <c r="T744" s="5"/>
      <c r="U744" s="5">
        <v>30760.0</v>
      </c>
    </row>
    <row r="745" ht="15.75" customHeight="1">
      <c r="A745" s="13">
        <v>744.0</v>
      </c>
      <c r="B745" s="14" t="s">
        <v>1378</v>
      </c>
      <c r="C745" s="15" t="s">
        <v>22</v>
      </c>
      <c r="D745" s="16">
        <v>44069.0</v>
      </c>
      <c r="E745" s="16" t="s">
        <v>23</v>
      </c>
      <c r="F745" s="16" t="s">
        <v>154</v>
      </c>
      <c r="G745" s="15" t="s">
        <v>155</v>
      </c>
      <c r="H745" s="9" t="s">
        <v>94</v>
      </c>
      <c r="I745" s="13">
        <v>9001.0</v>
      </c>
      <c r="J745" s="15">
        <v>9.2</v>
      </c>
      <c r="K745" s="14" t="str">
        <f>IF(I745=9001,VLOOKUP(J745,'ISO-reference'!$C$1:$D$67,2,FALSE),IF(I745=45001,VLOOKUP(J745,'ISO-reference'!$A$1:$B$40,2,FALSE),IF(I745=21001,VLOOKUP(J745,'ISO-reference'!$E$1:$F$75,2,FALSE),"No ISO Mapping")))</f>
        <v> Internal audit</v>
      </c>
      <c r="L745" s="15" t="s">
        <v>111</v>
      </c>
      <c r="M745" s="18"/>
      <c r="N745" s="19">
        <v>44104.0</v>
      </c>
      <c r="O745" s="19">
        <v>44113.0</v>
      </c>
      <c r="P745" s="14" t="s">
        <v>1379</v>
      </c>
      <c r="Q745" s="13" t="str">
        <f t="shared" si="2"/>
        <v>Closed</v>
      </c>
      <c r="R745" s="17">
        <f t="shared" si="3"/>
        <v>44</v>
      </c>
      <c r="S745" s="17">
        <f t="shared" si="4"/>
        <v>9</v>
      </c>
      <c r="T745" s="13"/>
      <c r="U745" s="13">
        <v>32501.0</v>
      </c>
    </row>
    <row r="746" ht="15.75" customHeight="1">
      <c r="A746" s="5">
        <v>745.0</v>
      </c>
      <c r="B746" s="6" t="s">
        <v>1380</v>
      </c>
      <c r="C746" s="7" t="s">
        <v>22</v>
      </c>
      <c r="D746" s="8">
        <v>44070.0</v>
      </c>
      <c r="E746" s="8" t="s">
        <v>23</v>
      </c>
      <c r="F746" s="8" t="s">
        <v>154</v>
      </c>
      <c r="G746" s="7" t="s">
        <v>155</v>
      </c>
      <c r="H746" s="9" t="s">
        <v>94</v>
      </c>
      <c r="I746" s="5">
        <v>9001.0</v>
      </c>
      <c r="J746" s="7">
        <v>9.3</v>
      </c>
      <c r="K746" s="6" t="str">
        <f>IF(I746=9001,VLOOKUP(J746,'ISO-reference'!$C$1:$D$67,2,FALSE),IF(I746=45001,VLOOKUP(J746,'ISO-reference'!$A$1:$B$40,2,FALSE),IF(I746=21001,VLOOKUP(J746,'ISO-reference'!$E$1:$F$75,2,FALSE),"No ISO Mapping")))</f>
        <v> Management review</v>
      </c>
      <c r="L746" s="7" t="s">
        <v>111</v>
      </c>
      <c r="M746" s="11"/>
      <c r="N746" s="12">
        <v>44104.0</v>
      </c>
      <c r="O746" s="12">
        <v>44113.0</v>
      </c>
      <c r="P746" s="6" t="s">
        <v>1379</v>
      </c>
      <c r="Q746" s="5" t="str">
        <f t="shared" si="2"/>
        <v>Closed</v>
      </c>
      <c r="R746" s="10">
        <f>IF(O746="NA",TODAY()-D747, O746-D747)</f>
        <v>44</v>
      </c>
      <c r="S746" s="10">
        <f t="shared" si="4"/>
        <v>9</v>
      </c>
      <c r="T746" s="5"/>
      <c r="U746" s="5">
        <v>32503.0</v>
      </c>
    </row>
    <row r="747" ht="15.75" customHeight="1">
      <c r="A747" s="13">
        <v>746.0</v>
      </c>
      <c r="B747" s="14" t="s">
        <v>1381</v>
      </c>
      <c r="C747" s="15" t="s">
        <v>22</v>
      </c>
      <c r="D747" s="16">
        <v>44069.0</v>
      </c>
      <c r="E747" s="16" t="s">
        <v>23</v>
      </c>
      <c r="F747" s="16" t="s">
        <v>154</v>
      </c>
      <c r="G747" s="15" t="s">
        <v>155</v>
      </c>
      <c r="H747" s="9" t="s">
        <v>26</v>
      </c>
      <c r="I747" s="13">
        <v>9001.0</v>
      </c>
      <c r="J747" s="15">
        <v>4.2</v>
      </c>
      <c r="K747" s="14" t="str">
        <f>IF(I747=9001,VLOOKUP(J747,'ISO-reference'!$C$1:$D$67,2,FALSE),IF(I747=45001,VLOOKUP(J747,'ISO-reference'!$A$1:$B$40,2,FALSE),IF(I747=21001,VLOOKUP(J747,'ISO-reference'!$E$1:$F$75,2,FALSE),"No ISO Mapping")))</f>
        <v> Needs &amp; Expectations</v>
      </c>
      <c r="L747" s="15" t="s">
        <v>111</v>
      </c>
      <c r="M747" s="18"/>
      <c r="N747" s="19">
        <v>44104.0</v>
      </c>
      <c r="O747" s="19">
        <v>44118.0</v>
      </c>
      <c r="P747" s="14" t="s">
        <v>1382</v>
      </c>
      <c r="Q747" s="13" t="str">
        <f t="shared" si="2"/>
        <v>Closed</v>
      </c>
      <c r="R747" s="17">
        <f t="shared" ref="R747:R1368" si="41">IF(O747="NA",TODAY()-D747, O747-D747)</f>
        <v>49</v>
      </c>
      <c r="S747" s="17">
        <f t="shared" si="4"/>
        <v>14</v>
      </c>
      <c r="T747" s="13"/>
      <c r="U747" s="13">
        <v>32504.0</v>
      </c>
    </row>
    <row r="748" ht="15.75" customHeight="1">
      <c r="A748" s="5">
        <v>747.0</v>
      </c>
      <c r="B748" s="6" t="s">
        <v>1383</v>
      </c>
      <c r="C748" s="7" t="s">
        <v>22</v>
      </c>
      <c r="D748" s="8">
        <v>44069.0</v>
      </c>
      <c r="E748" s="8" t="s">
        <v>23</v>
      </c>
      <c r="F748" s="8" t="s">
        <v>154</v>
      </c>
      <c r="G748" s="7" t="s">
        <v>155</v>
      </c>
      <c r="H748" s="9" t="s">
        <v>26</v>
      </c>
      <c r="I748" s="5">
        <v>9001.0</v>
      </c>
      <c r="J748" s="7">
        <v>5.2</v>
      </c>
      <c r="K748" s="6" t="str">
        <f>IF(I748=9001,VLOOKUP(J748,'ISO-reference'!$C$1:$D$67,2,FALSE),IF(I748=45001,VLOOKUP(J748,'ISO-reference'!$A$1:$B$40,2,FALSE),IF(I748=21001,VLOOKUP(J748,'ISO-reference'!$E$1:$F$75,2,FALSE),"No ISO Mapping")))</f>
        <v> Policy</v>
      </c>
      <c r="L748" s="7" t="s">
        <v>111</v>
      </c>
      <c r="M748" s="11"/>
      <c r="N748" s="12">
        <v>44130.0</v>
      </c>
      <c r="O748" s="12">
        <v>44089.0</v>
      </c>
      <c r="P748" s="6" t="s">
        <v>1384</v>
      </c>
      <c r="Q748" s="5" t="str">
        <f t="shared" si="2"/>
        <v>Closed</v>
      </c>
      <c r="R748" s="10">
        <f t="shared" si="41"/>
        <v>20</v>
      </c>
      <c r="S748" s="10">
        <f t="shared" si="4"/>
        <v>-41</v>
      </c>
      <c r="T748" s="5"/>
      <c r="U748" s="5">
        <v>32505.0</v>
      </c>
    </row>
    <row r="749" ht="15.75" customHeight="1">
      <c r="A749" s="13">
        <v>748.0</v>
      </c>
      <c r="B749" s="14" t="s">
        <v>1385</v>
      </c>
      <c r="C749" s="15" t="s">
        <v>22</v>
      </c>
      <c r="D749" s="16">
        <v>44069.0</v>
      </c>
      <c r="E749" s="16" t="s">
        <v>23</v>
      </c>
      <c r="F749" s="16" t="s">
        <v>154</v>
      </c>
      <c r="G749" s="15" t="s">
        <v>155</v>
      </c>
      <c r="H749" s="9" t="s">
        <v>26</v>
      </c>
      <c r="I749" s="13">
        <v>9001.0</v>
      </c>
      <c r="J749" s="15">
        <v>10.2</v>
      </c>
      <c r="K749" s="14" t="str">
        <f>IF(I749=9001,VLOOKUP(J749,'ISO-reference'!$C$1:$D$67,2,FALSE),IF(I749=45001,VLOOKUP(J749,'ISO-reference'!$A$1:$B$40,2,FALSE),IF(I749=21001,VLOOKUP(J749,'ISO-reference'!$E$1:$F$75,2,FALSE),"No ISO Mapping")))</f>
        <v> Nonconformity &amp; corrective action</v>
      </c>
      <c r="L749" s="15" t="s">
        <v>35</v>
      </c>
      <c r="M749" s="18"/>
      <c r="N749" s="19">
        <v>44104.0</v>
      </c>
      <c r="O749" s="19">
        <v>44113.0</v>
      </c>
      <c r="P749" s="14" t="s">
        <v>1379</v>
      </c>
      <c r="Q749" s="13" t="str">
        <f t="shared" si="2"/>
        <v>Closed</v>
      </c>
      <c r="R749" s="17">
        <f t="shared" si="41"/>
        <v>44</v>
      </c>
      <c r="S749" s="17">
        <f t="shared" si="4"/>
        <v>9</v>
      </c>
      <c r="T749" s="13"/>
      <c r="U749" s="13">
        <v>32506.0</v>
      </c>
    </row>
    <row r="750" ht="15.75" customHeight="1">
      <c r="A750" s="5">
        <v>749.0</v>
      </c>
      <c r="B750" s="6" t="s">
        <v>1386</v>
      </c>
      <c r="C750" s="7" t="s">
        <v>22</v>
      </c>
      <c r="D750" s="8">
        <v>44069.0</v>
      </c>
      <c r="E750" s="8" t="s">
        <v>23</v>
      </c>
      <c r="F750" s="8" t="s">
        <v>154</v>
      </c>
      <c r="G750" s="7" t="s">
        <v>155</v>
      </c>
      <c r="H750" s="9" t="s">
        <v>26</v>
      </c>
      <c r="I750" s="5">
        <v>9001.0</v>
      </c>
      <c r="J750" s="7">
        <v>5.1</v>
      </c>
      <c r="K750" s="6" t="str">
        <f>IF(I750=9001,VLOOKUP(J750,'ISO-reference'!$C$1:$D$67,2,FALSE),IF(I750=45001,VLOOKUP(J750,'ISO-reference'!$A$1:$B$40,2,FALSE),IF(I750=21001,VLOOKUP(J750,'ISO-reference'!$E$1:$F$75,2,FALSE),"No ISO Mapping")))</f>
        <v> Leadership &amp; Commitment</v>
      </c>
      <c r="L750" s="7" t="s">
        <v>111</v>
      </c>
      <c r="M750" s="11"/>
      <c r="N750" s="12">
        <v>44104.0</v>
      </c>
      <c r="O750" s="12">
        <v>44113.0</v>
      </c>
      <c r="P750" s="6" t="s">
        <v>1379</v>
      </c>
      <c r="Q750" s="5" t="str">
        <f t="shared" si="2"/>
        <v>Closed</v>
      </c>
      <c r="R750" s="10">
        <f t="shared" si="41"/>
        <v>44</v>
      </c>
      <c r="S750" s="10">
        <f t="shared" si="4"/>
        <v>9</v>
      </c>
      <c r="T750" s="5"/>
      <c r="U750" s="5">
        <v>32513.0</v>
      </c>
    </row>
    <row r="751" ht="15.75" hidden="1" customHeight="1">
      <c r="A751" s="13">
        <v>750.0</v>
      </c>
      <c r="B751" s="14" t="s">
        <v>1387</v>
      </c>
      <c r="C751" s="15" t="s">
        <v>22</v>
      </c>
      <c r="D751" s="16">
        <v>44069.0</v>
      </c>
      <c r="E751" s="16" t="s">
        <v>23</v>
      </c>
      <c r="F751" s="16" t="s">
        <v>154</v>
      </c>
      <c r="G751" s="15" t="s">
        <v>155</v>
      </c>
      <c r="H751" s="20" t="s">
        <v>105</v>
      </c>
      <c r="I751" s="13">
        <v>9001.0</v>
      </c>
      <c r="J751" s="15" t="s">
        <v>1388</v>
      </c>
      <c r="K751" s="14" t="str">
        <f>IF(I751=9001,VLOOKUP(J751,'ISO-reference'!$C$1:$D$67,2,FALSE),IF(I751=45001,VLOOKUP(J751,'ISO-reference'!$A$1:$B$40,2,FALSE),IF(I751=21001,VLOOKUP(J751,'ISO-reference'!$E$1:$F$75,2,FALSE),"No ISO Mapping")))</f>
        <v> General (Leadership)</v>
      </c>
      <c r="L751" s="15" t="s">
        <v>111</v>
      </c>
      <c r="M751" s="18"/>
      <c r="N751" s="19">
        <v>44104.0</v>
      </c>
      <c r="O751" s="19">
        <v>44113.0</v>
      </c>
      <c r="P751" s="14" t="s">
        <v>1379</v>
      </c>
      <c r="Q751" s="13" t="str">
        <f t="shared" si="2"/>
        <v>Closed</v>
      </c>
      <c r="R751" s="17">
        <f t="shared" si="41"/>
        <v>44</v>
      </c>
      <c r="S751" s="17">
        <f t="shared" si="4"/>
        <v>9</v>
      </c>
      <c r="T751" s="13"/>
      <c r="U751" s="13">
        <v>32516.0</v>
      </c>
    </row>
    <row r="752" ht="15.75" hidden="1" customHeight="1">
      <c r="A752" s="5">
        <v>751.0</v>
      </c>
      <c r="B752" s="39" t="s">
        <v>1389</v>
      </c>
      <c r="C752" s="7" t="s">
        <v>22</v>
      </c>
      <c r="D752" s="8">
        <v>44069.0</v>
      </c>
      <c r="E752" s="8" t="s">
        <v>23</v>
      </c>
      <c r="F752" s="8" t="s">
        <v>154</v>
      </c>
      <c r="G752" s="7" t="s">
        <v>155</v>
      </c>
      <c r="H752" s="20" t="s">
        <v>105</v>
      </c>
      <c r="I752" s="5">
        <v>9001.0</v>
      </c>
      <c r="J752" s="7">
        <v>7.3</v>
      </c>
      <c r="K752" s="6" t="str">
        <f>IF(I752=9001,VLOOKUP(J752,'ISO-reference'!$C$1:$D$67,2,FALSE),IF(I752=45001,VLOOKUP(J752,'ISO-reference'!$A$1:$B$40,2,FALSE),IF(I752=21001,VLOOKUP(J752,'ISO-reference'!$E$1:$F$75,2,FALSE),"No ISO Mapping")))</f>
        <v> Awareness</v>
      </c>
      <c r="L752" s="7" t="s">
        <v>111</v>
      </c>
      <c r="M752" s="11"/>
      <c r="N752" s="12">
        <v>44104.0</v>
      </c>
      <c r="O752" s="12">
        <v>44118.0</v>
      </c>
      <c r="P752" s="6" t="s">
        <v>1390</v>
      </c>
      <c r="Q752" s="5" t="str">
        <f t="shared" si="2"/>
        <v>Closed</v>
      </c>
      <c r="R752" s="10">
        <f t="shared" si="41"/>
        <v>49</v>
      </c>
      <c r="S752" s="10">
        <f t="shared" si="4"/>
        <v>14</v>
      </c>
      <c r="T752" s="5"/>
      <c r="U752" s="5">
        <v>32517.0</v>
      </c>
    </row>
    <row r="753" ht="15.75" hidden="1" customHeight="1">
      <c r="A753" s="13">
        <v>752.0</v>
      </c>
      <c r="B753" s="40" t="s">
        <v>1391</v>
      </c>
      <c r="C753" s="15" t="s">
        <v>22</v>
      </c>
      <c r="D753" s="16">
        <v>44069.0</v>
      </c>
      <c r="E753" s="16" t="s">
        <v>23</v>
      </c>
      <c r="F753" s="16" t="s">
        <v>154</v>
      </c>
      <c r="G753" s="15" t="s">
        <v>155</v>
      </c>
      <c r="H753" s="20" t="s">
        <v>105</v>
      </c>
      <c r="I753" s="13">
        <v>45001.0</v>
      </c>
      <c r="J753" s="15" t="s">
        <v>971</v>
      </c>
      <c r="K753" s="14" t="str">
        <f>IF(I753=9001,VLOOKUP(J753,'ISO-reference'!$C$1:$D$67,2,FALSE),IF(I753=45001,VLOOKUP(J753,'ISO-reference'!$A$1:$B$40,2,FALSE),IF(I753=21001,VLOOKUP(J753,'ISO-reference'!$E$1:$F$75,2,FALSE),"No ISO Mapping")))</f>
        <v> Evaluation of Complaince</v>
      </c>
      <c r="L753" s="15" t="s">
        <v>111</v>
      </c>
      <c r="M753" s="18"/>
      <c r="N753" s="19">
        <v>44130.0</v>
      </c>
      <c r="O753" s="19">
        <v>44089.0</v>
      </c>
      <c r="P753" s="14" t="s">
        <v>1392</v>
      </c>
      <c r="Q753" s="13" t="str">
        <f t="shared" si="2"/>
        <v>Closed</v>
      </c>
      <c r="R753" s="17">
        <f t="shared" si="41"/>
        <v>20</v>
      </c>
      <c r="S753" s="17">
        <f t="shared" si="4"/>
        <v>-41</v>
      </c>
      <c r="T753" s="13"/>
      <c r="U753" s="13">
        <v>32523.0</v>
      </c>
    </row>
    <row r="754" ht="15.75" hidden="1" customHeight="1">
      <c r="A754" s="5">
        <v>753.0</v>
      </c>
      <c r="B754" s="39" t="s">
        <v>1393</v>
      </c>
      <c r="C754" s="7" t="s">
        <v>22</v>
      </c>
      <c r="D754" s="8">
        <v>44069.0</v>
      </c>
      <c r="E754" s="8" t="s">
        <v>23</v>
      </c>
      <c r="F754" s="8" t="s">
        <v>154</v>
      </c>
      <c r="G754" s="7" t="s">
        <v>155</v>
      </c>
      <c r="H754" s="20" t="s">
        <v>105</v>
      </c>
      <c r="I754" s="5">
        <v>9001.0</v>
      </c>
      <c r="J754" s="7">
        <v>7.2</v>
      </c>
      <c r="K754" s="6" t="str">
        <f>IF(I754=9001,VLOOKUP(J754,'ISO-reference'!$C$1:$D$67,2,FALSE),IF(I754=45001,VLOOKUP(J754,'ISO-reference'!$A$1:$B$40,2,FALSE),IF(I754=21001,VLOOKUP(J754,'ISO-reference'!$E$1:$F$75,2,FALSE),"No ISO Mapping")))</f>
        <v> Competence</v>
      </c>
      <c r="L754" s="7" t="s">
        <v>27</v>
      </c>
      <c r="M754" s="11"/>
      <c r="N754" s="12">
        <v>44104.0</v>
      </c>
      <c r="O754" s="12">
        <v>44113.0</v>
      </c>
      <c r="P754" s="6" t="s">
        <v>1379</v>
      </c>
      <c r="Q754" s="5" t="str">
        <f t="shared" si="2"/>
        <v>Closed</v>
      </c>
      <c r="R754" s="10">
        <f t="shared" si="41"/>
        <v>44</v>
      </c>
      <c r="S754" s="10">
        <f t="shared" si="4"/>
        <v>9</v>
      </c>
      <c r="T754" s="5"/>
      <c r="U754" s="5">
        <v>32524.0</v>
      </c>
    </row>
    <row r="755" ht="15.75" hidden="1" customHeight="1">
      <c r="A755" s="13">
        <v>754.0</v>
      </c>
      <c r="B755" s="40" t="s">
        <v>1394</v>
      </c>
      <c r="C755" s="15" t="s">
        <v>22</v>
      </c>
      <c r="D755" s="16">
        <v>44069.0</v>
      </c>
      <c r="E755" s="16" t="s">
        <v>23</v>
      </c>
      <c r="F755" s="16" t="s">
        <v>154</v>
      </c>
      <c r="G755" s="15" t="s">
        <v>155</v>
      </c>
      <c r="H755" s="20" t="s">
        <v>33</v>
      </c>
      <c r="I755" s="13">
        <v>9001.0</v>
      </c>
      <c r="J755" s="15" t="s">
        <v>971</v>
      </c>
      <c r="K755" s="14" t="str">
        <f>IF(I755=9001,VLOOKUP(J755,'ISO-reference'!$C$1:$D$67,2,FALSE),IF(I755=45001,VLOOKUP(J755,'ISO-reference'!$A$1:$B$40,2,FALSE),IF(I755=21001,VLOOKUP(J755,'ISO-reference'!$E$1:$F$75,2,FALSE),"No ISO Mapping")))</f>
        <v> Customer satisfaction</v>
      </c>
      <c r="L755" s="15" t="s">
        <v>35</v>
      </c>
      <c r="M755" s="18"/>
      <c r="N755" s="19">
        <v>44104.0</v>
      </c>
      <c r="O755" s="19">
        <v>44127.0</v>
      </c>
      <c r="P755" s="14" t="s">
        <v>1395</v>
      </c>
      <c r="Q755" s="13" t="str">
        <f t="shared" si="2"/>
        <v>Closed</v>
      </c>
      <c r="R755" s="17">
        <f t="shared" si="41"/>
        <v>58</v>
      </c>
      <c r="S755" s="17">
        <f t="shared" si="4"/>
        <v>23</v>
      </c>
      <c r="T755" s="13"/>
      <c r="U755" s="13">
        <v>32526.0</v>
      </c>
    </row>
    <row r="756" ht="15.75" hidden="1" customHeight="1">
      <c r="A756" s="5">
        <v>755.0</v>
      </c>
      <c r="B756" s="39" t="s">
        <v>1396</v>
      </c>
      <c r="C756" s="7" t="s">
        <v>22</v>
      </c>
      <c r="D756" s="8">
        <v>44069.0</v>
      </c>
      <c r="E756" s="8" t="s">
        <v>23</v>
      </c>
      <c r="F756" s="8" t="s">
        <v>154</v>
      </c>
      <c r="G756" s="7" t="s">
        <v>155</v>
      </c>
      <c r="H756" s="20" t="s">
        <v>33</v>
      </c>
      <c r="I756" s="5">
        <v>9001.0</v>
      </c>
      <c r="J756" s="7" t="s">
        <v>1397</v>
      </c>
      <c r="K756" s="6" t="str">
        <f>IF(I756=9001,VLOOKUP(J756,'ISO-reference'!$C$1:$D$67,2,FALSE),IF(I756=45001,VLOOKUP(J756,'ISO-reference'!$A$1:$B$40,2,FALSE),IF(I756=21001,VLOOKUP(J756,'ISO-reference'!$E$1:$F$75,2,FALSE),"No ISO Mapping")))</f>
        <v> Review of requirements for products &amp; services</v>
      </c>
      <c r="L756" s="7" t="s">
        <v>512</v>
      </c>
      <c r="M756" s="11"/>
      <c r="N756" s="12">
        <v>44104.0</v>
      </c>
      <c r="O756" s="12">
        <v>44104.0</v>
      </c>
      <c r="P756" s="6" t="s">
        <v>1398</v>
      </c>
      <c r="Q756" s="5" t="str">
        <f t="shared" si="2"/>
        <v>Closed</v>
      </c>
      <c r="R756" s="10">
        <f t="shared" si="41"/>
        <v>35</v>
      </c>
      <c r="S756" s="10">
        <f t="shared" si="4"/>
        <v>0</v>
      </c>
      <c r="T756" s="5"/>
      <c r="U756" s="5">
        <v>32527.0</v>
      </c>
    </row>
    <row r="757" ht="15.75" hidden="1" customHeight="1">
      <c r="A757" s="13">
        <v>756.0</v>
      </c>
      <c r="B757" s="40" t="s">
        <v>1399</v>
      </c>
      <c r="C757" s="15" t="s">
        <v>22</v>
      </c>
      <c r="D757" s="16">
        <v>44069.0</v>
      </c>
      <c r="E757" s="16" t="s">
        <v>23</v>
      </c>
      <c r="F757" s="16" t="s">
        <v>154</v>
      </c>
      <c r="G757" s="15" t="s">
        <v>155</v>
      </c>
      <c r="H757" s="20" t="s">
        <v>105</v>
      </c>
      <c r="I757" s="13">
        <v>45001.0</v>
      </c>
      <c r="J757" s="15">
        <v>8.2</v>
      </c>
      <c r="K757" s="14" t="str">
        <f>IF(I757=9001,VLOOKUP(J757,'ISO-reference'!$C$1:$D$67,2,FALSE),IF(I757=45001,VLOOKUP(J757,'ISO-reference'!$A$1:$B$40,2,FALSE),IF(I757=21001,VLOOKUP(J757,'ISO-reference'!$E$1:$F$75,2,FALSE),"No ISO Mapping")))</f>
        <v> Emergency preparedness and response</v>
      </c>
      <c r="L757" s="15" t="s">
        <v>30</v>
      </c>
      <c r="M757" s="18"/>
      <c r="N757" s="19">
        <v>44104.0</v>
      </c>
      <c r="O757" s="19">
        <v>44113.0</v>
      </c>
      <c r="P757" s="14" t="s">
        <v>1379</v>
      </c>
      <c r="Q757" s="13" t="str">
        <f t="shared" si="2"/>
        <v>Closed</v>
      </c>
      <c r="R757" s="17">
        <f t="shared" si="41"/>
        <v>44</v>
      </c>
      <c r="S757" s="17">
        <f t="shared" si="4"/>
        <v>9</v>
      </c>
      <c r="T757" s="13"/>
      <c r="U757" s="13">
        <v>32528.0</v>
      </c>
    </row>
    <row r="758" ht="15.75" hidden="1" customHeight="1">
      <c r="A758" s="5">
        <v>757.0</v>
      </c>
      <c r="B758" s="39" t="s">
        <v>1400</v>
      </c>
      <c r="C758" s="7" t="s">
        <v>22</v>
      </c>
      <c r="D758" s="8">
        <v>44069.0</v>
      </c>
      <c r="E758" s="8" t="s">
        <v>23</v>
      </c>
      <c r="F758" s="8" t="s">
        <v>154</v>
      </c>
      <c r="G758" s="7" t="s">
        <v>155</v>
      </c>
      <c r="H758" s="20" t="s">
        <v>105</v>
      </c>
      <c r="I758" s="5">
        <v>9001.0</v>
      </c>
      <c r="J758" s="7" t="s">
        <v>216</v>
      </c>
      <c r="K758" s="6" t="str">
        <f>IF(I758=9001,VLOOKUP(J758,'ISO-reference'!$C$1:$D$67,2,FALSE),IF(I758=45001,VLOOKUP(J758,'ISO-reference'!$A$1:$B$40,2,FALSE),IF(I758=21001,VLOOKUP(J758,'ISO-reference'!$E$1:$F$75,2,FALSE),"No ISO Mapping")))</f>
        <v> Determining requirements for products &amp; services</v>
      </c>
      <c r="L758" s="7" t="s">
        <v>512</v>
      </c>
      <c r="M758" s="11"/>
      <c r="N758" s="12">
        <v>44104.0</v>
      </c>
      <c r="O758" s="12">
        <v>44113.0</v>
      </c>
      <c r="P758" s="6" t="s">
        <v>1379</v>
      </c>
      <c r="Q758" s="5" t="str">
        <f t="shared" si="2"/>
        <v>Closed</v>
      </c>
      <c r="R758" s="10">
        <f t="shared" si="41"/>
        <v>44</v>
      </c>
      <c r="S758" s="10">
        <f t="shared" si="4"/>
        <v>9</v>
      </c>
      <c r="T758" s="5"/>
      <c r="U758" s="5">
        <v>32529.0</v>
      </c>
    </row>
    <row r="759" ht="15.75" hidden="1" customHeight="1">
      <c r="A759" s="13">
        <v>758.0</v>
      </c>
      <c r="B759" s="40" t="s">
        <v>1401</v>
      </c>
      <c r="C759" s="15" t="s">
        <v>22</v>
      </c>
      <c r="D759" s="16">
        <v>44070.0</v>
      </c>
      <c r="E759" s="16" t="s">
        <v>23</v>
      </c>
      <c r="F759" s="16" t="s">
        <v>154</v>
      </c>
      <c r="G759" s="15" t="s">
        <v>155</v>
      </c>
      <c r="H759" s="20" t="s">
        <v>33</v>
      </c>
      <c r="I759" s="13">
        <v>9001.0</v>
      </c>
      <c r="J759" s="15" t="s">
        <v>1397</v>
      </c>
      <c r="K759" s="14" t="str">
        <f>IF(I759=9001,VLOOKUP(J759,'ISO-reference'!$C$1:$D$67,2,FALSE),IF(I759=45001,VLOOKUP(J759,'ISO-reference'!$A$1:$B$40,2,FALSE),IF(I759=21001,VLOOKUP(J759,'ISO-reference'!$E$1:$F$75,2,FALSE),"No ISO Mapping")))</f>
        <v> Review of requirements for products &amp; services</v>
      </c>
      <c r="L759" s="15" t="s">
        <v>512</v>
      </c>
      <c r="M759" s="18"/>
      <c r="N759" s="19">
        <v>44104.0</v>
      </c>
      <c r="O759" s="19">
        <v>44104.0</v>
      </c>
      <c r="P759" s="14" t="s">
        <v>1402</v>
      </c>
      <c r="Q759" s="13" t="str">
        <f t="shared" si="2"/>
        <v>Closed</v>
      </c>
      <c r="R759" s="17">
        <f t="shared" si="41"/>
        <v>34</v>
      </c>
      <c r="S759" s="17">
        <f t="shared" si="4"/>
        <v>0</v>
      </c>
      <c r="T759" s="13"/>
      <c r="U759" s="13">
        <v>32530.0</v>
      </c>
    </row>
    <row r="760" ht="15.75" hidden="1" customHeight="1">
      <c r="A760" s="5">
        <v>759.0</v>
      </c>
      <c r="B760" s="39" t="s">
        <v>1403</v>
      </c>
      <c r="C760" s="7" t="s">
        <v>22</v>
      </c>
      <c r="D760" s="8">
        <v>44071.0</v>
      </c>
      <c r="E760" s="8" t="s">
        <v>23</v>
      </c>
      <c r="F760" s="8" t="s">
        <v>154</v>
      </c>
      <c r="G760" s="7" t="s">
        <v>155</v>
      </c>
      <c r="H760" s="20" t="s">
        <v>33</v>
      </c>
      <c r="I760" s="5">
        <v>9001.0</v>
      </c>
      <c r="J760" s="7" t="s">
        <v>88</v>
      </c>
      <c r="K760" s="6" t="str">
        <f>IF(I760=9001,VLOOKUP(J760,'ISO-reference'!$C$1:$D$67,2,FALSE),IF(I760=45001,VLOOKUP(J760,'ISO-reference'!$A$1:$B$40,2,FALSE),IF(I760=21001,VLOOKUP(J760,'ISO-reference'!$E$1:$F$75,2,FALSE),"No ISO Mapping")))</f>
        <v> Control of documented information</v>
      </c>
      <c r="L760" s="7" t="s">
        <v>35</v>
      </c>
      <c r="M760" s="11"/>
      <c r="N760" s="12">
        <v>44104.0</v>
      </c>
      <c r="O760" s="12">
        <v>44127.0</v>
      </c>
      <c r="P760" s="6" t="s">
        <v>1404</v>
      </c>
      <c r="Q760" s="5" t="str">
        <f t="shared" si="2"/>
        <v>Closed</v>
      </c>
      <c r="R760" s="10">
        <f t="shared" si="41"/>
        <v>56</v>
      </c>
      <c r="S760" s="10">
        <f t="shared" si="4"/>
        <v>23</v>
      </c>
      <c r="T760" s="5"/>
      <c r="U760" s="5">
        <v>32531.0</v>
      </c>
    </row>
    <row r="761" ht="15.75" hidden="1" customHeight="1">
      <c r="A761" s="13">
        <v>760.0</v>
      </c>
      <c r="B761" s="40" t="s">
        <v>1405</v>
      </c>
      <c r="C761" s="15" t="s">
        <v>22</v>
      </c>
      <c r="D761" s="16">
        <v>44072.0</v>
      </c>
      <c r="E761" s="16" t="s">
        <v>23</v>
      </c>
      <c r="F761" s="16" t="s">
        <v>154</v>
      </c>
      <c r="G761" s="15" t="s">
        <v>155</v>
      </c>
      <c r="H761" s="20" t="s">
        <v>33</v>
      </c>
      <c r="I761" s="13">
        <v>9001.0</v>
      </c>
      <c r="J761" s="15">
        <v>6.1</v>
      </c>
      <c r="K761" s="14" t="str">
        <f>IF(I761=9001,VLOOKUP(J761,'ISO-reference'!$C$1:$D$67,2,FALSE),IF(I761=45001,VLOOKUP(J761,'ISO-reference'!$A$1:$B$40,2,FALSE),IF(I761=21001,VLOOKUP(J761,'ISO-reference'!$E$1:$F$75,2,FALSE),"No ISO Mapping")))</f>
        <v> Address risk &amp; opportunity</v>
      </c>
      <c r="L761" s="15" t="s">
        <v>35</v>
      </c>
      <c r="M761" s="18"/>
      <c r="N761" s="19">
        <v>44104.0</v>
      </c>
      <c r="O761" s="19">
        <v>44102.0</v>
      </c>
      <c r="P761" s="14" t="s">
        <v>1406</v>
      </c>
      <c r="Q761" s="13" t="str">
        <f t="shared" si="2"/>
        <v>Closed</v>
      </c>
      <c r="R761" s="17">
        <f t="shared" si="41"/>
        <v>30</v>
      </c>
      <c r="S761" s="17">
        <f t="shared" si="4"/>
        <v>-2</v>
      </c>
      <c r="T761" s="13"/>
      <c r="U761" s="13">
        <v>32532.0</v>
      </c>
    </row>
    <row r="762" ht="15.75" hidden="1" customHeight="1">
      <c r="A762" s="5">
        <v>761.0</v>
      </c>
      <c r="B762" s="39" t="s">
        <v>1407</v>
      </c>
      <c r="C762" s="7" t="s">
        <v>22</v>
      </c>
      <c r="D762" s="8">
        <v>44073.0</v>
      </c>
      <c r="E762" s="8" t="s">
        <v>23</v>
      </c>
      <c r="F762" s="8" t="s">
        <v>154</v>
      </c>
      <c r="G762" s="7" t="s">
        <v>155</v>
      </c>
      <c r="H762" s="20" t="s">
        <v>33</v>
      </c>
      <c r="I762" s="5">
        <v>9001.0</v>
      </c>
      <c r="J762" s="7">
        <v>6.1</v>
      </c>
      <c r="K762" s="6" t="str">
        <f>IF(I762=9001,VLOOKUP(J762,'ISO-reference'!$C$1:$D$67,2,FALSE),IF(I762=45001,VLOOKUP(J762,'ISO-reference'!$A$1:$B$40,2,FALSE),IF(I762=21001,VLOOKUP(J762,'ISO-reference'!$E$1:$F$75,2,FALSE),"No ISO Mapping")))</f>
        <v> Address risk &amp; opportunity</v>
      </c>
      <c r="L762" s="7" t="s">
        <v>512</v>
      </c>
      <c r="M762" s="11"/>
      <c r="N762" s="12">
        <v>44104.0</v>
      </c>
      <c r="O762" s="12">
        <v>44102.0</v>
      </c>
      <c r="P762" s="6" t="s">
        <v>1408</v>
      </c>
      <c r="Q762" s="5" t="str">
        <f t="shared" si="2"/>
        <v>Closed</v>
      </c>
      <c r="R762" s="10">
        <f t="shared" si="41"/>
        <v>29</v>
      </c>
      <c r="S762" s="10">
        <f t="shared" si="4"/>
        <v>-2</v>
      </c>
      <c r="T762" s="5"/>
      <c r="U762" s="5">
        <v>32533.0</v>
      </c>
    </row>
    <row r="763" ht="15.75" hidden="1" customHeight="1">
      <c r="A763" s="13">
        <v>762.0</v>
      </c>
      <c r="B763" s="40" t="s">
        <v>1409</v>
      </c>
      <c r="C763" s="15" t="s">
        <v>22</v>
      </c>
      <c r="D763" s="16">
        <v>44074.0</v>
      </c>
      <c r="E763" s="16" t="s">
        <v>23</v>
      </c>
      <c r="F763" s="16" t="s">
        <v>154</v>
      </c>
      <c r="G763" s="15" t="s">
        <v>155</v>
      </c>
      <c r="H763" s="20" t="s">
        <v>33</v>
      </c>
      <c r="I763" s="13">
        <v>9001.0</v>
      </c>
      <c r="J763" s="15" t="s">
        <v>59</v>
      </c>
      <c r="K763" s="14" t="str">
        <f>IF(I763=9001,VLOOKUP(J763,'ISO-reference'!$C$1:$D$67,2,FALSE),IF(I763=45001,VLOOKUP(J763,'ISO-reference'!$A$1:$B$40,2,FALSE),IF(I763=21001,VLOOKUP(J763,'ISO-reference'!$E$1:$F$75,2,FALSE),"No ISO Mapping")))</f>
        <v> People</v>
      </c>
      <c r="L763" s="15" t="s">
        <v>27</v>
      </c>
      <c r="M763" s="18"/>
      <c r="N763" s="19">
        <v>44104.0</v>
      </c>
      <c r="O763" s="19">
        <v>44106.0</v>
      </c>
      <c r="P763" s="14" t="s">
        <v>1410</v>
      </c>
      <c r="Q763" s="13" t="str">
        <f t="shared" si="2"/>
        <v>Closed</v>
      </c>
      <c r="R763" s="17">
        <f t="shared" si="41"/>
        <v>32</v>
      </c>
      <c r="S763" s="17">
        <f t="shared" si="4"/>
        <v>2</v>
      </c>
      <c r="T763" s="13"/>
      <c r="U763" s="13">
        <v>32534.0</v>
      </c>
    </row>
    <row r="764" ht="15.75" hidden="1" customHeight="1">
      <c r="A764" s="5">
        <v>763.0</v>
      </c>
      <c r="B764" s="39" t="s">
        <v>1411</v>
      </c>
      <c r="C764" s="7" t="s">
        <v>22</v>
      </c>
      <c r="D764" s="8">
        <v>44075.0</v>
      </c>
      <c r="E764" s="8" t="s">
        <v>23</v>
      </c>
      <c r="F764" s="8" t="s">
        <v>154</v>
      </c>
      <c r="G764" s="7" t="s">
        <v>155</v>
      </c>
      <c r="H764" s="20" t="s">
        <v>33</v>
      </c>
      <c r="I764" s="5">
        <v>9001.0</v>
      </c>
      <c r="J764" s="7" t="s">
        <v>59</v>
      </c>
      <c r="K764" s="6" t="str">
        <f>IF(I764=9001,VLOOKUP(J764,'ISO-reference'!$C$1:$D$67,2,FALSE),IF(I764=45001,VLOOKUP(J764,'ISO-reference'!$A$1:$B$40,2,FALSE),IF(I764=21001,VLOOKUP(J764,'ISO-reference'!$E$1:$F$75,2,FALSE),"No ISO Mapping")))</f>
        <v> People</v>
      </c>
      <c r="L764" s="7" t="s">
        <v>27</v>
      </c>
      <c r="M764" s="11"/>
      <c r="N764" s="12">
        <v>44104.0</v>
      </c>
      <c r="O764" s="12">
        <v>44124.0</v>
      </c>
      <c r="P764" s="6" t="s">
        <v>1412</v>
      </c>
      <c r="Q764" s="5" t="str">
        <f t="shared" si="2"/>
        <v>Closed</v>
      </c>
      <c r="R764" s="10">
        <f t="shared" si="41"/>
        <v>49</v>
      </c>
      <c r="S764" s="10">
        <f t="shared" si="4"/>
        <v>20</v>
      </c>
      <c r="T764" s="5"/>
      <c r="U764" s="5">
        <v>32535.0</v>
      </c>
    </row>
    <row r="765" ht="15.75" hidden="1" customHeight="1">
      <c r="A765" s="13">
        <v>764.0</v>
      </c>
      <c r="B765" s="40" t="s">
        <v>1413</v>
      </c>
      <c r="C765" s="15" t="s">
        <v>22</v>
      </c>
      <c r="D765" s="16">
        <v>44076.0</v>
      </c>
      <c r="E765" s="16" t="s">
        <v>23</v>
      </c>
      <c r="F765" s="16" t="s">
        <v>154</v>
      </c>
      <c r="G765" s="15" t="s">
        <v>155</v>
      </c>
      <c r="H765" s="20" t="s">
        <v>105</v>
      </c>
      <c r="I765" s="13">
        <v>9001.0</v>
      </c>
      <c r="J765" s="15" t="s">
        <v>141</v>
      </c>
      <c r="K765" s="14" t="str">
        <f>IF(I765=9001,VLOOKUP(J765,'ISO-reference'!$C$1:$D$67,2,FALSE),IF(I765=45001,VLOOKUP(J765,'ISO-reference'!$A$1:$B$40,2,FALSE),IF(I765=21001,VLOOKUP(J765,'ISO-reference'!$E$1:$F$75,2,FALSE),"No ISO Mapping")))</f>
        <v> Analysis &amp; evaluation</v>
      </c>
      <c r="L765" s="15" t="s">
        <v>27</v>
      </c>
      <c r="M765" s="18"/>
      <c r="N765" s="19">
        <v>44104.0</v>
      </c>
      <c r="O765" s="19">
        <v>44113.0</v>
      </c>
      <c r="P765" s="14" t="s">
        <v>1379</v>
      </c>
      <c r="Q765" s="13" t="str">
        <f t="shared" si="2"/>
        <v>Closed</v>
      </c>
      <c r="R765" s="17">
        <f t="shared" si="41"/>
        <v>37</v>
      </c>
      <c r="S765" s="17">
        <f t="shared" si="4"/>
        <v>9</v>
      </c>
      <c r="T765" s="13"/>
      <c r="U765" s="13">
        <v>32536.0</v>
      </c>
    </row>
    <row r="766" ht="15.75" hidden="1" customHeight="1">
      <c r="A766" s="5">
        <v>765.0</v>
      </c>
      <c r="B766" s="6" t="s">
        <v>1414</v>
      </c>
      <c r="C766" s="7" t="s">
        <v>22</v>
      </c>
      <c r="D766" s="8">
        <v>44077.0</v>
      </c>
      <c r="E766" s="8" t="s">
        <v>23</v>
      </c>
      <c r="F766" s="8" t="s">
        <v>154</v>
      </c>
      <c r="G766" s="7" t="s">
        <v>155</v>
      </c>
      <c r="H766" s="20" t="s">
        <v>105</v>
      </c>
      <c r="I766" s="5">
        <v>9001.0</v>
      </c>
      <c r="J766" s="7">
        <v>7.2</v>
      </c>
      <c r="K766" s="6" t="str">
        <f>IF(I766=9001,VLOOKUP(J766,'ISO-reference'!$C$1:$D$67,2,FALSE),IF(I766=45001,VLOOKUP(J766,'ISO-reference'!$A$1:$B$40,2,FALSE),IF(I766=21001,VLOOKUP(J766,'ISO-reference'!$E$1:$F$75,2,FALSE),"No ISO Mapping")))</f>
        <v> Competence</v>
      </c>
      <c r="L766" s="7" t="s">
        <v>27</v>
      </c>
      <c r="M766" s="11"/>
      <c r="N766" s="12">
        <v>44104.0</v>
      </c>
      <c r="O766" s="12">
        <v>44127.0</v>
      </c>
      <c r="P766" s="6" t="s">
        <v>1415</v>
      </c>
      <c r="Q766" s="5" t="str">
        <f t="shared" si="2"/>
        <v>Closed</v>
      </c>
      <c r="R766" s="10">
        <f t="shared" si="41"/>
        <v>50</v>
      </c>
      <c r="S766" s="10">
        <f t="shared" si="4"/>
        <v>23</v>
      </c>
      <c r="T766" s="5"/>
      <c r="U766" s="5">
        <v>32538.0</v>
      </c>
    </row>
    <row r="767" ht="15.75" hidden="1" customHeight="1">
      <c r="A767" s="13">
        <v>766.0</v>
      </c>
      <c r="B767" s="40" t="s">
        <v>1416</v>
      </c>
      <c r="C767" s="15" t="s">
        <v>22</v>
      </c>
      <c r="D767" s="16">
        <v>44078.0</v>
      </c>
      <c r="E767" s="16" t="s">
        <v>23</v>
      </c>
      <c r="F767" s="16" t="s">
        <v>154</v>
      </c>
      <c r="G767" s="15" t="s">
        <v>155</v>
      </c>
      <c r="H767" s="20" t="s">
        <v>33</v>
      </c>
      <c r="I767" s="13">
        <v>9001.0</v>
      </c>
      <c r="J767" s="15">
        <v>8.4</v>
      </c>
      <c r="K767" s="14" t="str">
        <f>IF(I767=9001,VLOOKUP(J767,'ISO-reference'!$C$1:$D$67,2,FALSE),IF(I767=45001,VLOOKUP(J767,'ISO-reference'!$A$1:$B$40,2,FALSE),IF(I767=21001,VLOOKUP(J767,'ISO-reference'!$E$1:$F$75,2,FALSE),"No ISO Mapping")))</f>
        <v> Control of external processes, products &amp; services</v>
      </c>
      <c r="L767" s="15" t="s">
        <v>30</v>
      </c>
      <c r="M767" s="18"/>
      <c r="N767" s="19">
        <v>44104.0</v>
      </c>
      <c r="O767" s="19">
        <v>44096.0</v>
      </c>
      <c r="P767" s="14" t="s">
        <v>1417</v>
      </c>
      <c r="Q767" s="13" t="str">
        <f t="shared" si="2"/>
        <v>Closed</v>
      </c>
      <c r="R767" s="17">
        <f t="shared" si="41"/>
        <v>18</v>
      </c>
      <c r="S767" s="17">
        <f t="shared" si="4"/>
        <v>-8</v>
      </c>
      <c r="T767" s="13"/>
      <c r="U767" s="13">
        <v>32539.0</v>
      </c>
    </row>
    <row r="768" ht="15.75" hidden="1" customHeight="1">
      <c r="A768" s="5">
        <v>767.0</v>
      </c>
      <c r="B768" s="39" t="s">
        <v>1418</v>
      </c>
      <c r="C768" s="7" t="s">
        <v>22</v>
      </c>
      <c r="D768" s="8">
        <v>44079.0</v>
      </c>
      <c r="E768" s="8" t="s">
        <v>23</v>
      </c>
      <c r="F768" s="8" t="s">
        <v>154</v>
      </c>
      <c r="G768" s="7" t="s">
        <v>155</v>
      </c>
      <c r="H768" s="20" t="s">
        <v>105</v>
      </c>
      <c r="I768" s="5">
        <v>45001.0</v>
      </c>
      <c r="J768" s="7">
        <v>10.2</v>
      </c>
      <c r="K768" s="6" t="str">
        <f>IF(I768=9001,VLOOKUP(J768,'ISO-reference'!$C$1:$D$67,2,FALSE),IF(I768=45001,VLOOKUP(J768,'ISO-reference'!$A$1:$B$40,2,FALSE),IF(I768=21001,VLOOKUP(J768,'ISO-reference'!$E$1:$F$75,2,FALSE),"No ISO Mapping")))</f>
        <v> Incident, nonconformity &amp; corrective action</v>
      </c>
      <c r="L768" s="7" t="s">
        <v>30</v>
      </c>
      <c r="M768" s="11"/>
      <c r="N768" s="12">
        <v>44104.0</v>
      </c>
      <c r="O768" s="12">
        <v>44102.0</v>
      </c>
      <c r="P768" s="6" t="s">
        <v>1419</v>
      </c>
      <c r="Q768" s="5" t="str">
        <f t="shared" si="2"/>
        <v>Closed</v>
      </c>
      <c r="R768" s="10">
        <f t="shared" si="41"/>
        <v>23</v>
      </c>
      <c r="S768" s="10">
        <f t="shared" si="4"/>
        <v>-2</v>
      </c>
      <c r="T768" s="5"/>
      <c r="U768" s="5">
        <v>32540.0</v>
      </c>
    </row>
    <row r="769" ht="15.75" customHeight="1">
      <c r="A769" s="13">
        <v>768.0</v>
      </c>
      <c r="B769" s="40" t="s">
        <v>1420</v>
      </c>
      <c r="C769" s="15" t="s">
        <v>22</v>
      </c>
      <c r="D769" s="16">
        <v>44102.0</v>
      </c>
      <c r="E769" s="16" t="s">
        <v>23</v>
      </c>
      <c r="F769" s="16" t="s">
        <v>92</v>
      </c>
      <c r="G769" s="15" t="s">
        <v>215</v>
      </c>
      <c r="H769" s="9" t="s">
        <v>94</v>
      </c>
      <c r="I769" s="15">
        <v>9001.0</v>
      </c>
      <c r="J769" s="15">
        <v>7.3</v>
      </c>
      <c r="K769" s="14" t="str">
        <f>IF(I769=9001,VLOOKUP(J769,'ISO-reference'!$C$1:$D$67,2,FALSE),IF(I769=45001,VLOOKUP(J769,'ISO-reference'!$A$1:$B$40,2,FALSE),IF(I769=21001,VLOOKUP(J769,'ISO-reference'!$E$1:$F$75,2,FALSE),"No ISO Mapping")))</f>
        <v> Awareness</v>
      </c>
      <c r="L769" s="15" t="s">
        <v>89</v>
      </c>
      <c r="M769" s="18"/>
      <c r="N769" s="42" t="s">
        <v>1421</v>
      </c>
      <c r="O769" s="19">
        <v>44203.0</v>
      </c>
      <c r="P769" s="14" t="s">
        <v>1422</v>
      </c>
      <c r="Q769" s="13" t="str">
        <f t="shared" si="2"/>
        <v>Closed</v>
      </c>
      <c r="R769" s="17">
        <f t="shared" si="41"/>
        <v>101</v>
      </c>
      <c r="S769" s="17" t="str">
        <f t="shared" si="4"/>
        <v>#VALUE!</v>
      </c>
      <c r="T769" s="13"/>
      <c r="U769" s="13">
        <v>33913.0</v>
      </c>
    </row>
    <row r="770" ht="15.75" customHeight="1">
      <c r="A770" s="5">
        <v>769.0</v>
      </c>
      <c r="B770" s="39" t="s">
        <v>1423</v>
      </c>
      <c r="C770" s="7" t="s">
        <v>22</v>
      </c>
      <c r="D770" s="8">
        <v>44102.0</v>
      </c>
      <c r="E770" s="8" t="s">
        <v>23</v>
      </c>
      <c r="F770" s="8" t="s">
        <v>92</v>
      </c>
      <c r="G770" s="7" t="s">
        <v>215</v>
      </c>
      <c r="H770" s="9" t="s">
        <v>94</v>
      </c>
      <c r="I770" s="5">
        <v>45001.0</v>
      </c>
      <c r="J770" s="7" t="s">
        <v>1184</v>
      </c>
      <c r="K770" s="6" t="str">
        <f>IF(I770=9001,VLOOKUP(J770,'ISO-reference'!$C$1:$D$67,2,FALSE),IF(I770=45001,VLOOKUP(J770,'ISO-reference'!$A$1:$B$40,2,FALSE),IF(I770=21001,VLOOKUP(J770,'ISO-reference'!$E$1:$F$75,2,FALSE),"No ISO Mapping")))</f>
        <v> Procurement</v>
      </c>
      <c r="L770" s="7" t="s">
        <v>30</v>
      </c>
      <c r="M770" s="11"/>
      <c r="N770" s="41" t="s">
        <v>1421</v>
      </c>
      <c r="O770" s="12">
        <v>44137.0</v>
      </c>
      <c r="P770" s="6" t="s">
        <v>1424</v>
      </c>
      <c r="Q770" s="5" t="str">
        <f t="shared" si="2"/>
        <v>Closed</v>
      </c>
      <c r="R770" s="10">
        <f t="shared" si="41"/>
        <v>35</v>
      </c>
      <c r="S770" s="10" t="str">
        <f t="shared" si="4"/>
        <v>#VALUE!</v>
      </c>
      <c r="T770" s="5"/>
      <c r="U770" s="5">
        <v>33914.0</v>
      </c>
    </row>
    <row r="771" ht="15.75" customHeight="1">
      <c r="A771" s="13">
        <v>770.0</v>
      </c>
      <c r="B771" s="40" t="s">
        <v>1425</v>
      </c>
      <c r="C771" s="15" t="s">
        <v>22</v>
      </c>
      <c r="D771" s="16">
        <v>44102.0</v>
      </c>
      <c r="E771" s="16" t="s">
        <v>23</v>
      </c>
      <c r="F771" s="16" t="s">
        <v>92</v>
      </c>
      <c r="G771" s="15" t="s">
        <v>215</v>
      </c>
      <c r="H771" s="9" t="s">
        <v>94</v>
      </c>
      <c r="I771" s="15">
        <v>45001.0</v>
      </c>
      <c r="J771" s="15" t="s">
        <v>439</v>
      </c>
      <c r="K771" s="14" t="str">
        <f>IF(I771=9001,VLOOKUP(J771,'ISO-reference'!$C$1:$D$67,2,FALSE),IF(I771=45001,VLOOKUP(J771,'ISO-reference'!$A$1:$B$40,2,FALSE),IF(I771=21001,VLOOKUP(J771,'ISO-reference'!$E$1:$F$75,2,FALSE),"No ISO Mapping")))</f>
        <v> Determination of legal and other requirements</v>
      </c>
      <c r="L771" s="15" t="s">
        <v>89</v>
      </c>
      <c r="M771" s="18"/>
      <c r="N771" s="42" t="s">
        <v>1426</v>
      </c>
      <c r="O771" s="19">
        <v>44221.0</v>
      </c>
      <c r="P771" s="14" t="s">
        <v>1427</v>
      </c>
      <c r="Q771" s="13" t="str">
        <f t="shared" si="2"/>
        <v>Closed</v>
      </c>
      <c r="R771" s="17">
        <f t="shared" si="41"/>
        <v>119</v>
      </c>
      <c r="S771" s="17" t="str">
        <f t="shared" si="4"/>
        <v>#VALUE!</v>
      </c>
      <c r="T771" s="13"/>
      <c r="U771" s="13">
        <v>33915.0</v>
      </c>
    </row>
    <row r="772" ht="15.75" customHeight="1">
      <c r="A772" s="5">
        <v>771.0</v>
      </c>
      <c r="B772" s="39" t="s">
        <v>1428</v>
      </c>
      <c r="C772" s="7" t="s">
        <v>22</v>
      </c>
      <c r="D772" s="8">
        <v>44102.0</v>
      </c>
      <c r="E772" s="8" t="s">
        <v>23</v>
      </c>
      <c r="F772" s="8" t="s">
        <v>92</v>
      </c>
      <c r="G772" s="7" t="s">
        <v>215</v>
      </c>
      <c r="H772" s="9" t="s">
        <v>94</v>
      </c>
      <c r="I772" s="7">
        <v>45001.0</v>
      </c>
      <c r="J772" s="7" t="s">
        <v>439</v>
      </c>
      <c r="K772" s="6" t="str">
        <f>IF(I772=9001,VLOOKUP(J772,'ISO-reference'!$C$1:$D$67,2,FALSE),IF(I772=45001,VLOOKUP(J772,'ISO-reference'!$A$1:$B$40,2,FALSE),IF(I772=21001,VLOOKUP(J772,'ISO-reference'!$E$1:$F$75,2,FALSE),"No ISO Mapping")))</f>
        <v> Determination of legal and other requirements</v>
      </c>
      <c r="L772" s="7" t="s">
        <v>30</v>
      </c>
      <c r="M772" s="11"/>
      <c r="N772" s="41" t="s">
        <v>1426</v>
      </c>
      <c r="O772" s="12">
        <v>44221.0</v>
      </c>
      <c r="P772" s="6" t="s">
        <v>1427</v>
      </c>
      <c r="Q772" s="5" t="str">
        <f t="shared" si="2"/>
        <v>Closed</v>
      </c>
      <c r="R772" s="10">
        <f t="shared" si="41"/>
        <v>119</v>
      </c>
      <c r="S772" s="10" t="str">
        <f t="shared" si="4"/>
        <v>#VALUE!</v>
      </c>
      <c r="T772" s="5"/>
      <c r="U772" s="5">
        <v>33917.0</v>
      </c>
    </row>
    <row r="773" ht="15.75" customHeight="1">
      <c r="A773" s="13">
        <v>772.0</v>
      </c>
      <c r="B773" s="40" t="s">
        <v>1429</v>
      </c>
      <c r="C773" s="15" t="s">
        <v>22</v>
      </c>
      <c r="D773" s="16">
        <v>44102.0</v>
      </c>
      <c r="E773" s="16" t="s">
        <v>23</v>
      </c>
      <c r="F773" s="16" t="s">
        <v>92</v>
      </c>
      <c r="G773" s="15" t="s">
        <v>215</v>
      </c>
      <c r="H773" s="9" t="s">
        <v>94</v>
      </c>
      <c r="I773" s="15">
        <v>45001.0</v>
      </c>
      <c r="J773" s="15">
        <v>8.2</v>
      </c>
      <c r="K773" s="14" t="str">
        <f>IF(I773=9001,VLOOKUP(J773,'ISO-reference'!$C$1:$D$67,2,FALSE),IF(I773=45001,VLOOKUP(J773,'ISO-reference'!$A$1:$B$40,2,FALSE),IF(I773=21001,VLOOKUP(J773,'ISO-reference'!$E$1:$F$75,2,FALSE),"No ISO Mapping")))</f>
        <v> Emergency preparedness and response</v>
      </c>
      <c r="L773" s="15" t="s">
        <v>30</v>
      </c>
      <c r="M773" s="18"/>
      <c r="N773" s="42" t="s">
        <v>1421</v>
      </c>
      <c r="O773" s="19">
        <v>44137.0</v>
      </c>
      <c r="P773" s="14" t="s">
        <v>1430</v>
      </c>
      <c r="Q773" s="13" t="str">
        <f t="shared" si="2"/>
        <v>Closed</v>
      </c>
      <c r="R773" s="17">
        <f t="shared" si="41"/>
        <v>35</v>
      </c>
      <c r="S773" s="17" t="str">
        <f t="shared" si="4"/>
        <v>#VALUE!</v>
      </c>
      <c r="T773" s="13"/>
      <c r="U773" s="13">
        <v>33918.0</v>
      </c>
    </row>
    <row r="774" ht="15.75" customHeight="1">
      <c r="A774" s="5">
        <v>773.0</v>
      </c>
      <c r="B774" s="39" t="s">
        <v>1431</v>
      </c>
      <c r="C774" s="7" t="s">
        <v>22</v>
      </c>
      <c r="D774" s="8">
        <v>44102.0</v>
      </c>
      <c r="E774" s="8" t="s">
        <v>23</v>
      </c>
      <c r="F774" s="8" t="s">
        <v>92</v>
      </c>
      <c r="G774" s="7" t="s">
        <v>215</v>
      </c>
      <c r="H774" s="9" t="s">
        <v>94</v>
      </c>
      <c r="I774" s="7">
        <v>45001.0</v>
      </c>
      <c r="J774" s="7" t="s">
        <v>439</v>
      </c>
      <c r="K774" s="6" t="str">
        <f>IF(I774=9001,VLOOKUP(J774,'ISO-reference'!$C$1:$D$67,2,FALSE),IF(I774=45001,VLOOKUP(J774,'ISO-reference'!$A$1:$B$40,2,FALSE),IF(I774=21001,VLOOKUP(J774,'ISO-reference'!$E$1:$F$75,2,FALSE),"No ISO Mapping")))</f>
        <v> Determination of legal and other requirements</v>
      </c>
      <c r="L774" s="7" t="s">
        <v>30</v>
      </c>
      <c r="M774" s="11"/>
      <c r="N774" s="41" t="s">
        <v>1432</v>
      </c>
      <c r="O774" s="12">
        <v>44221.0</v>
      </c>
      <c r="P774" s="6" t="s">
        <v>1427</v>
      </c>
      <c r="Q774" s="5" t="str">
        <f t="shared" si="2"/>
        <v>Closed</v>
      </c>
      <c r="R774" s="10">
        <f t="shared" si="41"/>
        <v>119</v>
      </c>
      <c r="S774" s="10" t="str">
        <f t="shared" si="4"/>
        <v>#VALUE!</v>
      </c>
      <c r="T774" s="5"/>
      <c r="U774" s="5">
        <v>33920.0</v>
      </c>
    </row>
    <row r="775" ht="15.75" customHeight="1">
      <c r="A775" s="13">
        <v>774.0</v>
      </c>
      <c r="B775" s="40" t="s">
        <v>1433</v>
      </c>
      <c r="C775" s="15" t="s">
        <v>22</v>
      </c>
      <c r="D775" s="16">
        <v>44102.0</v>
      </c>
      <c r="E775" s="16" t="s">
        <v>23</v>
      </c>
      <c r="F775" s="16" t="s">
        <v>92</v>
      </c>
      <c r="G775" s="15" t="s">
        <v>215</v>
      </c>
      <c r="H775" s="9" t="s">
        <v>26</v>
      </c>
      <c r="I775" s="15">
        <v>9001.0</v>
      </c>
      <c r="J775" s="15" t="s">
        <v>88</v>
      </c>
      <c r="K775" s="14" t="str">
        <f>IF(I775=9001,VLOOKUP(J775,'ISO-reference'!$C$1:$D$67,2,FALSE),IF(I775=45001,VLOOKUP(J775,'ISO-reference'!$A$1:$B$40,2,FALSE),IF(I775=21001,VLOOKUP(J775,'ISO-reference'!$E$1:$F$75,2,FALSE),"No ISO Mapping")))</f>
        <v> Control of documented information</v>
      </c>
      <c r="L775" s="15" t="s">
        <v>111</v>
      </c>
      <c r="M775" s="18"/>
      <c r="N775" s="42" t="s">
        <v>1434</v>
      </c>
      <c r="O775" s="19">
        <v>44166.0</v>
      </c>
      <c r="P775" s="14" t="s">
        <v>1435</v>
      </c>
      <c r="Q775" s="13" t="str">
        <f t="shared" si="2"/>
        <v>Closed</v>
      </c>
      <c r="R775" s="17">
        <f t="shared" si="41"/>
        <v>64</v>
      </c>
      <c r="S775" s="17" t="str">
        <f t="shared" si="4"/>
        <v>#VALUE!</v>
      </c>
      <c r="T775" s="13"/>
      <c r="U775" s="13">
        <v>33921.0</v>
      </c>
    </row>
    <row r="776" ht="15.75" customHeight="1">
      <c r="A776" s="5">
        <v>775.0</v>
      </c>
      <c r="B776" s="39" t="s">
        <v>1436</v>
      </c>
      <c r="C776" s="7" t="s">
        <v>22</v>
      </c>
      <c r="D776" s="8">
        <v>44102.0</v>
      </c>
      <c r="E776" s="8" t="s">
        <v>23</v>
      </c>
      <c r="F776" s="8" t="s">
        <v>92</v>
      </c>
      <c r="G776" s="7" t="s">
        <v>215</v>
      </c>
      <c r="H776" s="9" t="s">
        <v>26</v>
      </c>
      <c r="I776" s="7">
        <v>45001.0</v>
      </c>
      <c r="J776" s="7">
        <v>4.1</v>
      </c>
      <c r="K776" s="6" t="str">
        <f>IF(I776=9001,VLOOKUP(J776,'ISO-reference'!$C$1:$D$67,2,FALSE),IF(I776=45001,VLOOKUP(J776,'ISO-reference'!$A$1:$B$40,2,FALSE),IF(I776=21001,VLOOKUP(J776,'ISO-reference'!$E$1:$F$75,2,FALSE),"No ISO Mapping")))</f>
        <v> Understanding the organization and its context</v>
      </c>
      <c r="L776" s="7" t="s">
        <v>35</v>
      </c>
      <c r="M776" s="11"/>
      <c r="N776" s="41" t="s">
        <v>1434</v>
      </c>
      <c r="O776" s="12">
        <v>44127.0</v>
      </c>
      <c r="P776" s="6" t="s">
        <v>1437</v>
      </c>
      <c r="Q776" s="5" t="str">
        <f t="shared" si="2"/>
        <v>Closed</v>
      </c>
      <c r="R776" s="10">
        <f t="shared" si="41"/>
        <v>25</v>
      </c>
      <c r="S776" s="10" t="str">
        <f t="shared" si="4"/>
        <v>#VALUE!</v>
      </c>
      <c r="T776" s="5"/>
      <c r="U776" s="5">
        <v>33923.0</v>
      </c>
    </row>
    <row r="777" ht="15.75" customHeight="1">
      <c r="A777" s="13">
        <v>776.0</v>
      </c>
      <c r="B777" s="40" t="s">
        <v>1438</v>
      </c>
      <c r="C777" s="15" t="s">
        <v>22</v>
      </c>
      <c r="D777" s="16">
        <v>44102.0</v>
      </c>
      <c r="E777" s="16" t="s">
        <v>23</v>
      </c>
      <c r="F777" s="16" t="s">
        <v>92</v>
      </c>
      <c r="G777" s="15" t="s">
        <v>215</v>
      </c>
      <c r="H777" s="9" t="s">
        <v>26</v>
      </c>
      <c r="I777" s="15">
        <v>9001.0</v>
      </c>
      <c r="J777" s="15">
        <v>7.3</v>
      </c>
      <c r="K777" s="14" t="str">
        <f>IF(I777=9001,VLOOKUP(J777,'ISO-reference'!$C$1:$D$67,2,FALSE),IF(I777=45001,VLOOKUP(J777,'ISO-reference'!$A$1:$B$40,2,FALSE),IF(I777=21001,VLOOKUP(J777,'ISO-reference'!$E$1:$F$75,2,FALSE),"No ISO Mapping")))</f>
        <v> Awareness</v>
      </c>
      <c r="L777" s="15" t="s">
        <v>27</v>
      </c>
      <c r="M777" s="18"/>
      <c r="N777" s="42" t="s">
        <v>1421</v>
      </c>
      <c r="O777" s="19">
        <v>44166.0</v>
      </c>
      <c r="P777" s="14" t="s">
        <v>1439</v>
      </c>
      <c r="Q777" s="13" t="str">
        <f t="shared" si="2"/>
        <v>Closed</v>
      </c>
      <c r="R777" s="17">
        <f t="shared" si="41"/>
        <v>64</v>
      </c>
      <c r="S777" s="17" t="str">
        <f t="shared" si="4"/>
        <v>#VALUE!</v>
      </c>
      <c r="T777" s="13"/>
      <c r="U777" s="13">
        <v>33924.0</v>
      </c>
    </row>
    <row r="778" ht="15.75" customHeight="1">
      <c r="A778" s="5">
        <v>777.0</v>
      </c>
      <c r="B778" s="6" t="s">
        <v>1440</v>
      </c>
      <c r="C778" s="7" t="s">
        <v>22</v>
      </c>
      <c r="D778" s="8">
        <v>44102.0</v>
      </c>
      <c r="E778" s="8" t="s">
        <v>23</v>
      </c>
      <c r="F778" s="8" t="s">
        <v>92</v>
      </c>
      <c r="G778" s="7" t="s">
        <v>215</v>
      </c>
      <c r="H778" s="9" t="s">
        <v>26</v>
      </c>
      <c r="I778" s="7">
        <v>45001.0</v>
      </c>
      <c r="J778" s="7" t="s">
        <v>615</v>
      </c>
      <c r="K778" s="6" t="str">
        <f>IF(I778=9001,VLOOKUP(J778,'ISO-reference'!$C$1:$D$67,2,FALSE),IF(I778=45001,VLOOKUP(J778,'ISO-reference'!$A$1:$B$40,2,FALSE),IF(I778=21001,VLOOKUP(J778,'ISO-reference'!$E$1:$F$75,2,FALSE),"No ISO Mapping")))</f>
        <v> Eliminating Hazards and reducing OH&amp;S risks</v>
      </c>
      <c r="L778" s="7" t="s">
        <v>30</v>
      </c>
      <c r="M778" s="11"/>
      <c r="N778" s="41" t="s">
        <v>1421</v>
      </c>
      <c r="O778" s="12">
        <v>44137.0</v>
      </c>
      <c r="P778" s="6" t="s">
        <v>1441</v>
      </c>
      <c r="Q778" s="5" t="str">
        <f t="shared" si="2"/>
        <v>Closed</v>
      </c>
      <c r="R778" s="10">
        <f t="shared" si="41"/>
        <v>35</v>
      </c>
      <c r="S778" s="10" t="str">
        <f t="shared" si="4"/>
        <v>#VALUE!</v>
      </c>
      <c r="T778" s="5"/>
      <c r="U778" s="5">
        <v>33925.0</v>
      </c>
    </row>
    <row r="779" ht="15.75" customHeight="1">
      <c r="A779" s="13">
        <v>778.0</v>
      </c>
      <c r="B779" s="40" t="s">
        <v>1442</v>
      </c>
      <c r="C779" s="15" t="s">
        <v>22</v>
      </c>
      <c r="D779" s="16">
        <v>44102.0</v>
      </c>
      <c r="E779" s="16" t="s">
        <v>23</v>
      </c>
      <c r="F779" s="16" t="s">
        <v>92</v>
      </c>
      <c r="G779" s="15" t="s">
        <v>215</v>
      </c>
      <c r="H779" s="9" t="s">
        <v>26</v>
      </c>
      <c r="I779" s="15">
        <v>45001.0</v>
      </c>
      <c r="J779" s="15" t="s">
        <v>615</v>
      </c>
      <c r="K779" s="14" t="str">
        <f>IF(I779=9001,VLOOKUP(J779,'ISO-reference'!$C$1:$D$67,2,FALSE),IF(I779=45001,VLOOKUP(J779,'ISO-reference'!$A$1:$B$40,2,FALSE),IF(I779=21001,VLOOKUP(J779,'ISO-reference'!$E$1:$F$75,2,FALSE),"No ISO Mapping")))</f>
        <v> Eliminating Hazards and reducing OH&amp;S risks</v>
      </c>
      <c r="L779" s="15" t="s">
        <v>30</v>
      </c>
      <c r="M779" s="18"/>
      <c r="N779" s="42" t="s">
        <v>1421</v>
      </c>
      <c r="O779" s="19">
        <v>44221.0</v>
      </c>
      <c r="P779" s="14" t="s">
        <v>1427</v>
      </c>
      <c r="Q779" s="13" t="str">
        <f t="shared" si="2"/>
        <v>Closed</v>
      </c>
      <c r="R779" s="17">
        <f t="shared" si="41"/>
        <v>119</v>
      </c>
      <c r="S779" s="17" t="str">
        <f t="shared" si="4"/>
        <v>#VALUE!</v>
      </c>
      <c r="T779" s="13"/>
      <c r="U779" s="13">
        <v>33926.0</v>
      </c>
    </row>
    <row r="780" ht="15.75" hidden="1" customHeight="1">
      <c r="A780" s="5">
        <v>779.0</v>
      </c>
      <c r="B780" s="39" t="s">
        <v>1443</v>
      </c>
      <c r="C780" s="7" t="s">
        <v>22</v>
      </c>
      <c r="D780" s="8">
        <v>44102.0</v>
      </c>
      <c r="E780" s="8" t="s">
        <v>23</v>
      </c>
      <c r="F780" s="8" t="s">
        <v>92</v>
      </c>
      <c r="G780" s="7" t="s">
        <v>215</v>
      </c>
      <c r="H780" s="20" t="s">
        <v>105</v>
      </c>
      <c r="I780" s="7">
        <v>45001.0</v>
      </c>
      <c r="J780" s="7">
        <v>4.1</v>
      </c>
      <c r="K780" s="6" t="str">
        <f>IF(I780=9001,VLOOKUP(J780,'ISO-reference'!$C$1:$D$67,2,FALSE),IF(I780=45001,VLOOKUP(J780,'ISO-reference'!$A$1:$B$40,2,FALSE),IF(I780=21001,VLOOKUP(J780,'ISO-reference'!$E$1:$F$75,2,FALSE),"No ISO Mapping")))</f>
        <v> Understanding the organization and its context</v>
      </c>
      <c r="L780" s="7" t="s">
        <v>111</v>
      </c>
      <c r="M780" s="11"/>
      <c r="N780" s="41" t="s">
        <v>1426</v>
      </c>
      <c r="O780" s="12">
        <v>44221.0</v>
      </c>
      <c r="P780" s="6" t="s">
        <v>1427</v>
      </c>
      <c r="Q780" s="5" t="str">
        <f t="shared" si="2"/>
        <v>Closed</v>
      </c>
      <c r="R780" s="10">
        <f t="shared" si="41"/>
        <v>119</v>
      </c>
      <c r="S780" s="10" t="str">
        <f t="shared" si="4"/>
        <v>#VALUE!</v>
      </c>
      <c r="T780" s="5"/>
      <c r="U780" s="5">
        <v>33927.0</v>
      </c>
    </row>
    <row r="781" ht="15.75" hidden="1" customHeight="1">
      <c r="A781" s="13">
        <v>780.0</v>
      </c>
      <c r="B781" s="40" t="s">
        <v>1444</v>
      </c>
      <c r="C781" s="15" t="s">
        <v>22</v>
      </c>
      <c r="D781" s="16">
        <v>44102.0</v>
      </c>
      <c r="E781" s="16" t="s">
        <v>23</v>
      </c>
      <c r="F781" s="16" t="s">
        <v>92</v>
      </c>
      <c r="G781" s="15" t="s">
        <v>215</v>
      </c>
      <c r="H781" s="20" t="s">
        <v>105</v>
      </c>
      <c r="I781" s="15">
        <v>9001.0</v>
      </c>
      <c r="J781" s="15">
        <v>4.2</v>
      </c>
      <c r="K781" s="14" t="str">
        <f>IF(I781=9001,VLOOKUP(J781,'ISO-reference'!$C$1:$D$67,2,FALSE),IF(I781=45001,VLOOKUP(J781,'ISO-reference'!$A$1:$B$40,2,FALSE),IF(I781=21001,VLOOKUP(J781,'ISO-reference'!$E$1:$F$75,2,FALSE),"No ISO Mapping")))</f>
        <v> Needs &amp; Expectations</v>
      </c>
      <c r="L781" s="15" t="s">
        <v>111</v>
      </c>
      <c r="M781" s="18"/>
      <c r="N781" s="42" t="s">
        <v>1421</v>
      </c>
      <c r="O781" s="19">
        <v>44173.0</v>
      </c>
      <c r="P781" s="14" t="s">
        <v>1445</v>
      </c>
      <c r="Q781" s="13" t="str">
        <f t="shared" si="2"/>
        <v>Closed</v>
      </c>
      <c r="R781" s="17">
        <f t="shared" si="41"/>
        <v>71</v>
      </c>
      <c r="S781" s="17" t="str">
        <f t="shared" si="4"/>
        <v>#VALUE!</v>
      </c>
      <c r="T781" s="13"/>
      <c r="U781" s="13">
        <v>33929.0</v>
      </c>
    </row>
    <row r="782" ht="15.75" hidden="1" customHeight="1">
      <c r="A782" s="5">
        <v>781.0</v>
      </c>
      <c r="B782" s="39" t="s">
        <v>1446</v>
      </c>
      <c r="C782" s="7" t="s">
        <v>22</v>
      </c>
      <c r="D782" s="8">
        <v>44102.0</v>
      </c>
      <c r="E782" s="8" t="s">
        <v>23</v>
      </c>
      <c r="F782" s="8" t="s">
        <v>92</v>
      </c>
      <c r="G782" s="7" t="s">
        <v>215</v>
      </c>
      <c r="H782" s="20" t="s">
        <v>105</v>
      </c>
      <c r="I782" s="7">
        <v>9001.0</v>
      </c>
      <c r="J782" s="7">
        <v>7.3</v>
      </c>
      <c r="K782" s="6" t="str">
        <f>IF(I782=9001,VLOOKUP(J782,'ISO-reference'!$C$1:$D$67,2,FALSE),IF(I782=45001,VLOOKUP(J782,'ISO-reference'!$A$1:$B$40,2,FALSE),IF(I782=21001,VLOOKUP(J782,'ISO-reference'!$E$1:$F$75,2,FALSE),"No ISO Mapping")))</f>
        <v> Awareness</v>
      </c>
      <c r="L782" s="7" t="s">
        <v>27</v>
      </c>
      <c r="M782" s="11"/>
      <c r="N782" s="41" t="s">
        <v>1421</v>
      </c>
      <c r="O782" s="12">
        <v>44166.0</v>
      </c>
      <c r="P782" s="6" t="s">
        <v>1447</v>
      </c>
      <c r="Q782" s="5" t="str">
        <f t="shared" si="2"/>
        <v>Closed</v>
      </c>
      <c r="R782" s="10">
        <f t="shared" si="41"/>
        <v>64</v>
      </c>
      <c r="S782" s="10" t="str">
        <f t="shared" si="4"/>
        <v>#VALUE!</v>
      </c>
      <c r="T782" s="5"/>
      <c r="U782" s="5">
        <v>33930.0</v>
      </c>
    </row>
    <row r="783" ht="15.75" hidden="1" customHeight="1">
      <c r="A783" s="13">
        <v>782.0</v>
      </c>
      <c r="B783" s="40" t="s">
        <v>1448</v>
      </c>
      <c r="C783" s="15" t="s">
        <v>22</v>
      </c>
      <c r="D783" s="16">
        <v>44102.0</v>
      </c>
      <c r="E783" s="16" t="s">
        <v>23</v>
      </c>
      <c r="F783" s="16" t="s">
        <v>92</v>
      </c>
      <c r="G783" s="15" t="s">
        <v>215</v>
      </c>
      <c r="H783" s="20" t="s">
        <v>105</v>
      </c>
      <c r="I783" s="15">
        <v>45001.0</v>
      </c>
      <c r="J783" s="15" t="s">
        <v>439</v>
      </c>
      <c r="K783" s="14" t="str">
        <f>IF(I783=9001,VLOOKUP(J783,'ISO-reference'!$C$1:$D$67,2,FALSE),IF(I783=45001,VLOOKUP(J783,'ISO-reference'!$A$1:$B$40,2,FALSE),IF(I783=21001,VLOOKUP(J783,'ISO-reference'!$E$1:$F$75,2,FALSE),"No ISO Mapping")))</f>
        <v> Determination of legal and other requirements</v>
      </c>
      <c r="L783" s="15" t="s">
        <v>27</v>
      </c>
      <c r="M783" s="18"/>
      <c r="N783" s="42" t="s">
        <v>1449</v>
      </c>
      <c r="O783" s="19">
        <v>44127.0</v>
      </c>
      <c r="P783" s="14" t="s">
        <v>1450</v>
      </c>
      <c r="Q783" s="13" t="str">
        <f t="shared" si="2"/>
        <v>Closed</v>
      </c>
      <c r="R783" s="17">
        <f t="shared" si="41"/>
        <v>25</v>
      </c>
      <c r="S783" s="17" t="str">
        <f t="shared" si="4"/>
        <v>#VALUE!</v>
      </c>
      <c r="T783" s="13"/>
      <c r="U783" s="13">
        <v>33931.0</v>
      </c>
    </row>
    <row r="784" ht="15.75" hidden="1" customHeight="1">
      <c r="A784" s="5">
        <v>783.0</v>
      </c>
      <c r="B784" s="39" t="s">
        <v>1451</v>
      </c>
      <c r="C784" s="7" t="s">
        <v>22</v>
      </c>
      <c r="D784" s="8">
        <v>44102.0</v>
      </c>
      <c r="E784" s="8" t="s">
        <v>23</v>
      </c>
      <c r="F784" s="8" t="s">
        <v>92</v>
      </c>
      <c r="G784" s="7" t="s">
        <v>215</v>
      </c>
      <c r="H784" s="20" t="s">
        <v>105</v>
      </c>
      <c r="I784" s="7">
        <v>9001.0</v>
      </c>
      <c r="J784" s="7">
        <v>8.4</v>
      </c>
      <c r="K784" s="6" t="str">
        <f>IF(I784=9001,VLOOKUP(J784,'ISO-reference'!$C$1:$D$67,2,FALSE),IF(I784=45001,VLOOKUP(J784,'ISO-reference'!$A$1:$B$40,2,FALSE),IF(I784=21001,VLOOKUP(J784,'ISO-reference'!$E$1:$F$75,2,FALSE),"No ISO Mapping")))</f>
        <v> Control of external processes, products &amp; services</v>
      </c>
      <c r="L784" s="7" t="s">
        <v>30</v>
      </c>
      <c r="M784" s="11"/>
      <c r="N784" s="41" t="s">
        <v>1421</v>
      </c>
      <c r="O784" s="12">
        <v>44221.0</v>
      </c>
      <c r="P784" s="6" t="s">
        <v>1427</v>
      </c>
      <c r="Q784" s="5" t="str">
        <f t="shared" si="2"/>
        <v>Closed</v>
      </c>
      <c r="R784" s="10">
        <f t="shared" si="41"/>
        <v>119</v>
      </c>
      <c r="S784" s="10" t="str">
        <f t="shared" si="4"/>
        <v>#VALUE!</v>
      </c>
      <c r="T784" s="5"/>
      <c r="U784" s="5">
        <v>33934.0</v>
      </c>
    </row>
    <row r="785" ht="15.75" hidden="1" customHeight="1">
      <c r="A785" s="13">
        <v>784.0</v>
      </c>
      <c r="B785" s="40" t="s">
        <v>1452</v>
      </c>
      <c r="C785" s="15" t="s">
        <v>22</v>
      </c>
      <c r="D785" s="16">
        <v>44102.0</v>
      </c>
      <c r="E785" s="16" t="s">
        <v>23</v>
      </c>
      <c r="F785" s="16" t="s">
        <v>92</v>
      </c>
      <c r="G785" s="15" t="s">
        <v>215</v>
      </c>
      <c r="H785" s="20" t="s">
        <v>105</v>
      </c>
      <c r="I785" s="15">
        <v>9001.0</v>
      </c>
      <c r="J785" s="15">
        <v>10.3</v>
      </c>
      <c r="K785" s="14" t="str">
        <f>IF(I785=9001,VLOOKUP(J785,'ISO-reference'!$C$1:$D$67,2,FALSE),IF(I785=45001,VLOOKUP(J785,'ISO-reference'!$A$1:$B$40,2,FALSE),IF(I785=21001,VLOOKUP(J785,'ISO-reference'!$E$1:$F$75,2,FALSE),"No ISO Mapping")))</f>
        <v> Continual improvement</v>
      </c>
      <c r="L785" s="15" t="s">
        <v>111</v>
      </c>
      <c r="M785" s="18"/>
      <c r="N785" s="42" t="s">
        <v>1421</v>
      </c>
      <c r="O785" s="19">
        <v>44154.0</v>
      </c>
      <c r="P785" s="14" t="s">
        <v>1453</v>
      </c>
      <c r="Q785" s="13" t="str">
        <f t="shared" si="2"/>
        <v>Closed</v>
      </c>
      <c r="R785" s="17">
        <f t="shared" si="41"/>
        <v>52</v>
      </c>
      <c r="S785" s="17" t="str">
        <f t="shared" si="4"/>
        <v>#VALUE!</v>
      </c>
      <c r="T785" s="13"/>
      <c r="U785" s="13">
        <v>33937.0</v>
      </c>
    </row>
    <row r="786" ht="15.75" hidden="1" customHeight="1">
      <c r="A786" s="5">
        <v>785.0</v>
      </c>
      <c r="B786" s="39" t="s">
        <v>1454</v>
      </c>
      <c r="C786" s="7" t="s">
        <v>22</v>
      </c>
      <c r="D786" s="8">
        <v>44102.0</v>
      </c>
      <c r="E786" s="8" t="s">
        <v>23</v>
      </c>
      <c r="F786" s="8" t="s">
        <v>92</v>
      </c>
      <c r="G786" s="7" t="s">
        <v>215</v>
      </c>
      <c r="H786" s="20" t="s">
        <v>105</v>
      </c>
      <c r="I786" s="7">
        <v>9001.0</v>
      </c>
      <c r="J786" s="7">
        <v>10.3</v>
      </c>
      <c r="K786" s="6" t="str">
        <f>IF(I786=9001,VLOOKUP(J786,'ISO-reference'!$C$1:$D$67,2,FALSE),IF(I786=45001,VLOOKUP(J786,'ISO-reference'!$A$1:$B$40,2,FALSE),IF(I786=21001,VLOOKUP(J786,'ISO-reference'!$E$1:$F$75,2,FALSE),"No ISO Mapping")))</f>
        <v> Continual improvement</v>
      </c>
      <c r="L786" s="7" t="s">
        <v>512</v>
      </c>
      <c r="M786" s="11"/>
      <c r="N786" s="41" t="s">
        <v>1449</v>
      </c>
      <c r="O786" s="12">
        <v>44221.0</v>
      </c>
      <c r="P786" s="6" t="s">
        <v>1427</v>
      </c>
      <c r="Q786" s="5" t="str">
        <f t="shared" si="2"/>
        <v>Closed</v>
      </c>
      <c r="R786" s="10">
        <f t="shared" si="41"/>
        <v>119</v>
      </c>
      <c r="S786" s="10" t="str">
        <f t="shared" si="4"/>
        <v>#VALUE!</v>
      </c>
      <c r="T786" s="5"/>
      <c r="U786" s="5">
        <v>33938.0</v>
      </c>
    </row>
    <row r="787" ht="15.75" hidden="1" customHeight="1">
      <c r="A787" s="13">
        <v>786.0</v>
      </c>
      <c r="B787" s="40" t="s">
        <v>1455</v>
      </c>
      <c r="C787" s="15" t="s">
        <v>22</v>
      </c>
      <c r="D787" s="16">
        <v>44103.0</v>
      </c>
      <c r="E787" s="16" t="s">
        <v>23</v>
      </c>
      <c r="F787" s="16" t="s">
        <v>92</v>
      </c>
      <c r="G787" s="15" t="s">
        <v>215</v>
      </c>
      <c r="H787" s="20" t="s">
        <v>105</v>
      </c>
      <c r="I787" s="15">
        <v>9001.0</v>
      </c>
      <c r="J787" s="15" t="s">
        <v>128</v>
      </c>
      <c r="K787" s="14" t="str">
        <f>IF(I787=9001,VLOOKUP(J787,'ISO-reference'!$C$1:$D$67,2,FALSE),IF(I787=45001,VLOOKUP(J787,'ISO-reference'!$A$1:$B$40,2,FALSE),IF(I787=21001,VLOOKUP(J787,'ISO-reference'!$E$1:$F$75,2,FALSE),"No ISO Mapping")))</f>
        <v> Customer communication</v>
      </c>
      <c r="L787" s="15" t="s">
        <v>512</v>
      </c>
      <c r="M787" s="18"/>
      <c r="N787" s="42" t="s">
        <v>1449</v>
      </c>
      <c r="O787" s="19">
        <v>44127.0</v>
      </c>
      <c r="P787" s="14" t="s">
        <v>1456</v>
      </c>
      <c r="Q787" s="13" t="str">
        <f t="shared" si="2"/>
        <v>Closed</v>
      </c>
      <c r="R787" s="17">
        <f t="shared" si="41"/>
        <v>24</v>
      </c>
      <c r="S787" s="17" t="str">
        <f t="shared" si="4"/>
        <v>#VALUE!</v>
      </c>
      <c r="T787" s="13"/>
      <c r="U787" s="13">
        <v>33939.0</v>
      </c>
    </row>
    <row r="788" ht="15.75" hidden="1" customHeight="1">
      <c r="A788" s="5">
        <v>787.0</v>
      </c>
      <c r="B788" s="6" t="s">
        <v>1457</v>
      </c>
      <c r="C788" s="7" t="s">
        <v>22</v>
      </c>
      <c r="D788" s="8">
        <v>44103.0</v>
      </c>
      <c r="E788" s="8" t="s">
        <v>23</v>
      </c>
      <c r="F788" s="8" t="s">
        <v>92</v>
      </c>
      <c r="G788" s="7" t="s">
        <v>215</v>
      </c>
      <c r="H788" s="20" t="s">
        <v>105</v>
      </c>
      <c r="I788" s="7">
        <v>9001.0</v>
      </c>
      <c r="J788" s="7" t="s">
        <v>162</v>
      </c>
      <c r="K788" s="6" t="str">
        <f>IF(I788=9001,VLOOKUP(J788,'ISO-reference'!$C$1:$D$67,2,FALSE),IF(I788=45001,VLOOKUP(J788,'ISO-reference'!$A$1:$B$40,2,FALSE),IF(I788=21001,VLOOKUP(J788,'ISO-reference'!$E$1:$F$75,2,FALSE),"No ISO Mapping")))</f>
        <v> Type &amp; extent of control</v>
      </c>
      <c r="L788" s="7" t="s">
        <v>30</v>
      </c>
      <c r="M788" s="11"/>
      <c r="N788" s="41" t="s">
        <v>1449</v>
      </c>
      <c r="O788" s="12">
        <v>44127.0</v>
      </c>
      <c r="P788" s="6" t="s">
        <v>1458</v>
      </c>
      <c r="Q788" s="5" t="str">
        <f t="shared" si="2"/>
        <v>Closed</v>
      </c>
      <c r="R788" s="10">
        <f t="shared" si="41"/>
        <v>24</v>
      </c>
      <c r="S788" s="10" t="str">
        <f t="shared" si="4"/>
        <v>#VALUE!</v>
      </c>
      <c r="T788" s="5"/>
      <c r="U788" s="5">
        <v>33940.0</v>
      </c>
    </row>
    <row r="789" ht="15.75" hidden="1" customHeight="1">
      <c r="A789" s="13">
        <v>788.0</v>
      </c>
      <c r="B789" s="40" t="s">
        <v>1459</v>
      </c>
      <c r="C789" s="15" t="s">
        <v>22</v>
      </c>
      <c r="D789" s="16">
        <v>44103.0</v>
      </c>
      <c r="E789" s="16" t="s">
        <v>23</v>
      </c>
      <c r="F789" s="16" t="s">
        <v>92</v>
      </c>
      <c r="G789" s="15" t="s">
        <v>215</v>
      </c>
      <c r="H789" s="20" t="s">
        <v>105</v>
      </c>
      <c r="I789" s="15">
        <v>9001.0</v>
      </c>
      <c r="J789" s="15">
        <v>6.2</v>
      </c>
      <c r="K789" s="14" t="str">
        <f>IF(I789=9001,VLOOKUP(J789,'ISO-reference'!$C$1:$D$67,2,FALSE),IF(I789=45001,VLOOKUP(J789,'ISO-reference'!$A$1:$B$40,2,FALSE),IF(I789=21001,VLOOKUP(J789,'ISO-reference'!$E$1:$F$75,2,FALSE),"No ISO Mapping")))</f>
        <v> Quality objectives &amp; planning to achieve them</v>
      </c>
      <c r="L789" s="15" t="s">
        <v>27</v>
      </c>
      <c r="M789" s="18"/>
      <c r="N789" s="42" t="s">
        <v>1449</v>
      </c>
      <c r="O789" s="19">
        <v>44127.0</v>
      </c>
      <c r="P789" s="14" t="s">
        <v>1460</v>
      </c>
      <c r="Q789" s="13" t="str">
        <f t="shared" si="2"/>
        <v>Closed</v>
      </c>
      <c r="R789" s="17">
        <f t="shared" si="41"/>
        <v>24</v>
      </c>
      <c r="S789" s="17" t="str">
        <f t="shared" si="4"/>
        <v>#VALUE!</v>
      </c>
      <c r="T789" s="13"/>
      <c r="U789" s="13">
        <v>33941.0</v>
      </c>
    </row>
    <row r="790" ht="15.75" hidden="1" customHeight="1">
      <c r="A790" s="5">
        <v>789.0</v>
      </c>
      <c r="B790" s="39" t="s">
        <v>1461</v>
      </c>
      <c r="C790" s="7" t="s">
        <v>22</v>
      </c>
      <c r="D790" s="8">
        <v>44103.0</v>
      </c>
      <c r="E790" s="8" t="s">
        <v>23</v>
      </c>
      <c r="F790" s="8" t="s">
        <v>92</v>
      </c>
      <c r="G790" s="7" t="s">
        <v>215</v>
      </c>
      <c r="H790" s="20" t="s">
        <v>105</v>
      </c>
      <c r="I790" s="7">
        <v>9001.0</v>
      </c>
      <c r="J790" s="7" t="s">
        <v>102</v>
      </c>
      <c r="K790" s="6" t="str">
        <f>IF(I790=9001,VLOOKUP(J790,'ISO-reference'!$C$1:$D$67,2,FALSE),IF(I790=45001,VLOOKUP(J790,'ISO-reference'!$A$1:$B$40,2,FALSE),IF(I790=21001,VLOOKUP(J790,'ISO-reference'!$E$1:$F$75,2,FALSE),"No ISO Mapping")))</f>
        <v> Infrastructure</v>
      </c>
      <c r="L790" s="7" t="s">
        <v>30</v>
      </c>
      <c r="M790" s="11"/>
      <c r="N790" s="41" t="s">
        <v>1449</v>
      </c>
      <c r="O790" s="12">
        <v>44127.0</v>
      </c>
      <c r="P790" s="6" t="s">
        <v>1462</v>
      </c>
      <c r="Q790" s="5" t="str">
        <f t="shared" si="2"/>
        <v>Closed</v>
      </c>
      <c r="R790" s="10">
        <f t="shared" si="41"/>
        <v>24</v>
      </c>
      <c r="S790" s="10" t="str">
        <f t="shared" si="4"/>
        <v>#VALUE!</v>
      </c>
      <c r="T790" s="5"/>
      <c r="U790" s="5">
        <v>33942.0</v>
      </c>
    </row>
    <row r="791" ht="15.75" hidden="1" customHeight="1">
      <c r="A791" s="13">
        <v>790.0</v>
      </c>
      <c r="B791" s="40" t="s">
        <v>1463</v>
      </c>
      <c r="C791" s="15" t="s">
        <v>22</v>
      </c>
      <c r="D791" s="16">
        <v>44103.0</v>
      </c>
      <c r="E791" s="16" t="s">
        <v>23</v>
      </c>
      <c r="F791" s="16" t="s">
        <v>92</v>
      </c>
      <c r="G791" s="15" t="s">
        <v>215</v>
      </c>
      <c r="H791" s="20" t="s">
        <v>105</v>
      </c>
      <c r="I791" s="15">
        <v>9001.0</v>
      </c>
      <c r="J791" s="15">
        <v>7.3</v>
      </c>
      <c r="K791" s="14" t="str">
        <f>IF(I791=9001,VLOOKUP(J791,'ISO-reference'!$C$1:$D$67,2,FALSE),IF(I791=45001,VLOOKUP(J791,'ISO-reference'!$A$1:$B$40,2,FALSE),IF(I791=21001,VLOOKUP(J791,'ISO-reference'!$E$1:$F$75,2,FALSE),"No ISO Mapping")))</f>
        <v> Awareness</v>
      </c>
      <c r="L791" s="15" t="s">
        <v>27</v>
      </c>
      <c r="M791" s="18"/>
      <c r="N791" s="42" t="s">
        <v>1421</v>
      </c>
      <c r="O791" s="19">
        <v>44169.0</v>
      </c>
      <c r="P791" s="14" t="s">
        <v>1464</v>
      </c>
      <c r="Q791" s="13" t="str">
        <f t="shared" si="2"/>
        <v>Closed</v>
      </c>
      <c r="R791" s="17">
        <f t="shared" si="41"/>
        <v>66</v>
      </c>
      <c r="S791" s="17" t="str">
        <f t="shared" si="4"/>
        <v>#VALUE!</v>
      </c>
      <c r="T791" s="13"/>
      <c r="U791" s="13">
        <v>33943.0</v>
      </c>
    </row>
    <row r="792" ht="15.75" hidden="1" customHeight="1">
      <c r="A792" s="5">
        <v>791.0</v>
      </c>
      <c r="B792" s="39" t="s">
        <v>1465</v>
      </c>
      <c r="C792" s="7" t="s">
        <v>22</v>
      </c>
      <c r="D792" s="8">
        <v>44103.0</v>
      </c>
      <c r="E792" s="8" t="s">
        <v>23</v>
      </c>
      <c r="F792" s="8" t="s">
        <v>92</v>
      </c>
      <c r="G792" s="7" t="s">
        <v>215</v>
      </c>
      <c r="H792" s="20" t="s">
        <v>105</v>
      </c>
      <c r="I792" s="7">
        <v>45001.0</v>
      </c>
      <c r="J792" s="7">
        <v>5.4</v>
      </c>
      <c r="K792" s="6" t="str">
        <f>IF(I792=9001,VLOOKUP(J792,'ISO-reference'!$C$1:$D$67,2,FALSE),IF(I792=45001,VLOOKUP(J792,'ISO-reference'!$A$1:$B$40,2,FALSE),IF(I792=21001,VLOOKUP(J792,'ISO-reference'!$E$1:$F$75,2,FALSE),"No ISO Mapping")))</f>
        <v> Consultation and participation of workers</v>
      </c>
      <c r="L792" s="7" t="s">
        <v>30</v>
      </c>
      <c r="M792" s="11"/>
      <c r="N792" s="41" t="s">
        <v>1421</v>
      </c>
      <c r="O792" s="12">
        <v>44166.0</v>
      </c>
      <c r="P792" s="6" t="s">
        <v>1466</v>
      </c>
      <c r="Q792" s="5" t="str">
        <f t="shared" si="2"/>
        <v>Closed</v>
      </c>
      <c r="R792" s="10">
        <f t="shared" si="41"/>
        <v>63</v>
      </c>
      <c r="S792" s="10" t="str">
        <f t="shared" si="4"/>
        <v>#VALUE!</v>
      </c>
      <c r="T792" s="5"/>
      <c r="U792" s="5">
        <v>33944.0</v>
      </c>
    </row>
    <row r="793" ht="15.75" hidden="1" customHeight="1">
      <c r="A793" s="13">
        <v>792.0</v>
      </c>
      <c r="B793" s="40" t="s">
        <v>1467</v>
      </c>
      <c r="C793" s="15" t="s">
        <v>22</v>
      </c>
      <c r="D793" s="16">
        <v>44103.0</v>
      </c>
      <c r="E793" s="16" t="s">
        <v>23</v>
      </c>
      <c r="F793" s="16" t="s">
        <v>92</v>
      </c>
      <c r="G793" s="15" t="s">
        <v>215</v>
      </c>
      <c r="H793" s="20" t="s">
        <v>33</v>
      </c>
      <c r="I793" s="15">
        <v>9001.0</v>
      </c>
      <c r="J793" s="15" t="s">
        <v>102</v>
      </c>
      <c r="K793" s="14" t="str">
        <f>IF(I793=9001,VLOOKUP(J793,'ISO-reference'!$C$1:$D$67,2,FALSE),IF(I793=45001,VLOOKUP(J793,'ISO-reference'!$A$1:$B$40,2,FALSE),IF(I793=21001,VLOOKUP(J793,'ISO-reference'!$E$1:$F$75,2,FALSE),"No ISO Mapping")))</f>
        <v> Infrastructure</v>
      </c>
      <c r="L793" s="15" t="s">
        <v>30</v>
      </c>
      <c r="M793" s="18"/>
      <c r="N793" s="42" t="s">
        <v>1468</v>
      </c>
      <c r="O793" s="19">
        <v>44137.0</v>
      </c>
      <c r="P793" s="14" t="s">
        <v>1469</v>
      </c>
      <c r="Q793" s="13" t="str">
        <f t="shared" si="2"/>
        <v>Closed</v>
      </c>
      <c r="R793" s="17">
        <f t="shared" si="41"/>
        <v>34</v>
      </c>
      <c r="S793" s="17" t="str">
        <f t="shared" si="4"/>
        <v>#VALUE!</v>
      </c>
      <c r="T793" s="13"/>
      <c r="U793" s="13">
        <v>33945.0</v>
      </c>
    </row>
    <row r="794" ht="15.75" hidden="1" customHeight="1">
      <c r="A794" s="5">
        <v>793.0</v>
      </c>
      <c r="B794" s="39" t="s">
        <v>1470</v>
      </c>
      <c r="C794" s="7" t="s">
        <v>22</v>
      </c>
      <c r="D794" s="8">
        <v>44103.0</v>
      </c>
      <c r="E794" s="8" t="s">
        <v>23</v>
      </c>
      <c r="F794" s="8" t="s">
        <v>92</v>
      </c>
      <c r="G794" s="7" t="s">
        <v>215</v>
      </c>
      <c r="H794" s="20" t="s">
        <v>33</v>
      </c>
      <c r="I794" s="7">
        <v>9001.0</v>
      </c>
      <c r="J794" s="7" t="s">
        <v>102</v>
      </c>
      <c r="K794" s="6" t="str">
        <f>IF(I794=9001,VLOOKUP(J794,'ISO-reference'!$C$1:$D$67,2,FALSE),IF(I794=45001,VLOOKUP(J794,'ISO-reference'!$A$1:$B$40,2,FALSE),IF(I794=21001,VLOOKUP(J794,'ISO-reference'!$E$1:$F$75,2,FALSE),"No ISO Mapping")))</f>
        <v> Infrastructure</v>
      </c>
      <c r="L794" s="7" t="s">
        <v>208</v>
      </c>
      <c r="M794" s="11"/>
      <c r="N794" s="41" t="s">
        <v>1468</v>
      </c>
      <c r="O794" s="12">
        <v>44169.0</v>
      </c>
      <c r="P794" s="6" t="s">
        <v>1471</v>
      </c>
      <c r="Q794" s="5" t="str">
        <f t="shared" si="2"/>
        <v>Closed</v>
      </c>
      <c r="R794" s="10">
        <f t="shared" si="41"/>
        <v>66</v>
      </c>
      <c r="S794" s="10" t="str">
        <f t="shared" si="4"/>
        <v>#VALUE!</v>
      </c>
      <c r="T794" s="5"/>
      <c r="U794" s="5">
        <v>33946.0</v>
      </c>
    </row>
    <row r="795" ht="15.75" hidden="1" customHeight="1">
      <c r="A795" s="13">
        <v>794.0</v>
      </c>
      <c r="B795" s="40" t="s">
        <v>1472</v>
      </c>
      <c r="C795" s="15" t="s">
        <v>22</v>
      </c>
      <c r="D795" s="16">
        <v>44103.0</v>
      </c>
      <c r="E795" s="16" t="s">
        <v>23</v>
      </c>
      <c r="F795" s="16" t="s">
        <v>92</v>
      </c>
      <c r="G795" s="15" t="s">
        <v>215</v>
      </c>
      <c r="H795" s="20" t="s">
        <v>33</v>
      </c>
      <c r="I795" s="15">
        <v>9001.0</v>
      </c>
      <c r="J795" s="15">
        <v>7.1</v>
      </c>
      <c r="K795" s="14" t="str">
        <f>IF(I795=9001,VLOOKUP(J795,'ISO-reference'!$C$1:$D$67,2,FALSE),IF(I795=45001,VLOOKUP(J795,'ISO-reference'!$A$1:$B$40,2,FALSE),IF(I795=21001,VLOOKUP(J795,'ISO-reference'!$E$1:$F$75,2,FALSE),"No ISO Mapping")))</f>
        <v> Resources</v>
      </c>
      <c r="L795" s="15" t="s">
        <v>30</v>
      </c>
      <c r="M795" s="18"/>
      <c r="N795" s="42" t="s">
        <v>1426</v>
      </c>
      <c r="O795" s="19">
        <v>44221.0</v>
      </c>
      <c r="P795" s="14" t="s">
        <v>1427</v>
      </c>
      <c r="Q795" s="13" t="str">
        <f t="shared" si="2"/>
        <v>Closed</v>
      </c>
      <c r="R795" s="17">
        <f t="shared" si="41"/>
        <v>118</v>
      </c>
      <c r="S795" s="17" t="str">
        <f t="shared" si="4"/>
        <v>#VALUE!</v>
      </c>
      <c r="T795" s="13"/>
      <c r="U795" s="13">
        <v>33947.0</v>
      </c>
    </row>
    <row r="796" ht="15.75" hidden="1" customHeight="1">
      <c r="A796" s="5">
        <v>795.0</v>
      </c>
      <c r="B796" s="39" t="s">
        <v>1473</v>
      </c>
      <c r="C796" s="7" t="s">
        <v>22</v>
      </c>
      <c r="D796" s="8">
        <v>44103.0</v>
      </c>
      <c r="E796" s="8" t="s">
        <v>23</v>
      </c>
      <c r="F796" s="8" t="s">
        <v>92</v>
      </c>
      <c r="G796" s="7" t="s">
        <v>215</v>
      </c>
      <c r="H796" s="20" t="s">
        <v>33</v>
      </c>
      <c r="I796" s="7">
        <v>9001.0</v>
      </c>
      <c r="J796" s="7">
        <v>8.1</v>
      </c>
      <c r="K796" s="6" t="str">
        <f>IF(I796=9001,VLOOKUP(J796,'ISO-reference'!$C$1:$D$67,2,FALSE),IF(I796=45001,VLOOKUP(J796,'ISO-reference'!$A$1:$B$40,2,FALSE),IF(I796=21001,VLOOKUP(J796,'ISO-reference'!$E$1:$F$75,2,FALSE),"No ISO Mapping")))</f>
        <v> Operational planning and control</v>
      </c>
      <c r="L796" s="7" t="s">
        <v>30</v>
      </c>
      <c r="M796" s="11"/>
      <c r="N796" s="41" t="s">
        <v>1432</v>
      </c>
      <c r="O796" s="12">
        <v>44221.0</v>
      </c>
      <c r="P796" s="6" t="s">
        <v>1427</v>
      </c>
      <c r="Q796" s="5" t="str">
        <f t="shared" si="2"/>
        <v>Closed</v>
      </c>
      <c r="R796" s="10">
        <f t="shared" si="41"/>
        <v>118</v>
      </c>
      <c r="S796" s="10" t="str">
        <f t="shared" si="4"/>
        <v>#VALUE!</v>
      </c>
      <c r="T796" s="5"/>
      <c r="U796" s="5">
        <v>33948.0</v>
      </c>
    </row>
    <row r="797" ht="15.75" hidden="1" customHeight="1">
      <c r="A797" s="13">
        <v>796.0</v>
      </c>
      <c r="B797" s="40" t="s">
        <v>1474</v>
      </c>
      <c r="C797" s="15" t="s">
        <v>22</v>
      </c>
      <c r="D797" s="16">
        <v>44103.0</v>
      </c>
      <c r="E797" s="16" t="s">
        <v>23</v>
      </c>
      <c r="F797" s="16" t="s">
        <v>92</v>
      </c>
      <c r="G797" s="15" t="s">
        <v>215</v>
      </c>
      <c r="H797" s="20" t="s">
        <v>33</v>
      </c>
      <c r="I797" s="15">
        <v>9001.0</v>
      </c>
      <c r="J797" s="15">
        <v>8.1</v>
      </c>
      <c r="K797" s="14" t="str">
        <f>IF(I797=9001,VLOOKUP(J797,'ISO-reference'!$C$1:$D$67,2,FALSE),IF(I797=45001,VLOOKUP(J797,'ISO-reference'!$A$1:$B$40,2,FALSE),IF(I797=21001,VLOOKUP(J797,'ISO-reference'!$E$1:$F$75,2,FALSE),"No ISO Mapping")))</f>
        <v> Operational planning and control</v>
      </c>
      <c r="L797" s="15" t="s">
        <v>35</v>
      </c>
      <c r="M797" s="18"/>
      <c r="N797" s="42" t="s">
        <v>1475</v>
      </c>
      <c r="O797" s="19">
        <v>44166.0</v>
      </c>
      <c r="P797" s="14" t="s">
        <v>1476</v>
      </c>
      <c r="Q797" s="13" t="str">
        <f t="shared" si="2"/>
        <v>Closed</v>
      </c>
      <c r="R797" s="17">
        <f t="shared" si="41"/>
        <v>63</v>
      </c>
      <c r="S797" s="17" t="str">
        <f t="shared" si="4"/>
        <v>#VALUE!</v>
      </c>
      <c r="T797" s="13"/>
      <c r="U797" s="13">
        <v>33949.0</v>
      </c>
    </row>
    <row r="798" ht="15.75" hidden="1" customHeight="1">
      <c r="A798" s="5">
        <v>797.0</v>
      </c>
      <c r="B798" s="39" t="s">
        <v>1477</v>
      </c>
      <c r="C798" s="7" t="s">
        <v>22</v>
      </c>
      <c r="D798" s="8">
        <v>44103.0</v>
      </c>
      <c r="E798" s="8" t="s">
        <v>23</v>
      </c>
      <c r="F798" s="8" t="s">
        <v>92</v>
      </c>
      <c r="G798" s="7" t="s">
        <v>215</v>
      </c>
      <c r="H798" s="20" t="s">
        <v>33</v>
      </c>
      <c r="I798" s="7">
        <v>9001.0</v>
      </c>
      <c r="J798" s="7" t="s">
        <v>88</v>
      </c>
      <c r="K798" s="6" t="str">
        <f>IF(I798=9001,VLOOKUP(J798,'ISO-reference'!$C$1:$D$67,2,FALSE),IF(I798=45001,VLOOKUP(J798,'ISO-reference'!$A$1:$B$40,2,FALSE),IF(I798=21001,VLOOKUP(J798,'ISO-reference'!$E$1:$F$75,2,FALSE),"No ISO Mapping")))</f>
        <v> Control of documented information</v>
      </c>
      <c r="L798" s="7" t="s">
        <v>35</v>
      </c>
      <c r="M798" s="11"/>
      <c r="N798" s="41" t="s">
        <v>1449</v>
      </c>
      <c r="O798" s="12">
        <v>44127.0</v>
      </c>
      <c r="P798" s="6" t="s">
        <v>1478</v>
      </c>
      <c r="Q798" s="5" t="str">
        <f t="shared" si="2"/>
        <v>Closed</v>
      </c>
      <c r="R798" s="10">
        <f t="shared" si="41"/>
        <v>24</v>
      </c>
      <c r="S798" s="10" t="str">
        <f t="shared" si="4"/>
        <v>#VALUE!</v>
      </c>
      <c r="T798" s="5"/>
      <c r="U798" s="5">
        <v>33950.0</v>
      </c>
    </row>
    <row r="799" ht="15.75" hidden="1" customHeight="1">
      <c r="A799" s="13">
        <v>798.0</v>
      </c>
      <c r="B799" s="40" t="s">
        <v>1479</v>
      </c>
      <c r="C799" s="15" t="s">
        <v>22</v>
      </c>
      <c r="D799" s="16">
        <v>44103.0</v>
      </c>
      <c r="E799" s="16" t="s">
        <v>23</v>
      </c>
      <c r="F799" s="16" t="s">
        <v>92</v>
      </c>
      <c r="G799" s="15" t="s">
        <v>215</v>
      </c>
      <c r="H799" s="20" t="s">
        <v>33</v>
      </c>
      <c r="I799" s="13">
        <v>9001.0</v>
      </c>
      <c r="J799" s="15">
        <v>8.1</v>
      </c>
      <c r="K799" s="14" t="str">
        <f>IF(I799=9001,VLOOKUP(J799,'ISO-reference'!$C$1:$D$67,2,FALSE),IF(I799=45001,VLOOKUP(J799,'ISO-reference'!$A$1:$B$40,2,FALSE),IF(I799=21001,VLOOKUP(J799,'ISO-reference'!$E$1:$F$75,2,FALSE),"No ISO Mapping")))</f>
        <v> Operational planning and control</v>
      </c>
      <c r="L799" s="15" t="s">
        <v>35</v>
      </c>
      <c r="M799" s="18"/>
      <c r="N799" s="42" t="s">
        <v>1449</v>
      </c>
      <c r="O799" s="19">
        <v>44127.0</v>
      </c>
      <c r="P799" s="14" t="s">
        <v>1065</v>
      </c>
      <c r="Q799" s="13" t="str">
        <f t="shared" si="2"/>
        <v>Closed</v>
      </c>
      <c r="R799" s="17">
        <f t="shared" si="41"/>
        <v>24</v>
      </c>
      <c r="S799" s="17" t="str">
        <f t="shared" si="4"/>
        <v>#VALUE!</v>
      </c>
      <c r="T799" s="13"/>
      <c r="U799" s="13">
        <v>33951.0</v>
      </c>
    </row>
    <row r="800" ht="15.75" hidden="1" customHeight="1">
      <c r="A800" s="5">
        <v>799.0</v>
      </c>
      <c r="B800" s="39" t="s">
        <v>1480</v>
      </c>
      <c r="C800" s="7" t="s">
        <v>22</v>
      </c>
      <c r="D800" s="8">
        <v>44109.0</v>
      </c>
      <c r="E800" s="8" t="s">
        <v>23</v>
      </c>
      <c r="F800" s="8" t="s">
        <v>92</v>
      </c>
      <c r="G800" s="7" t="s">
        <v>93</v>
      </c>
      <c r="H800" s="20" t="s">
        <v>105</v>
      </c>
      <c r="I800" s="5">
        <v>45001.0</v>
      </c>
      <c r="J800" s="7" t="s">
        <v>971</v>
      </c>
      <c r="K800" s="6" t="str">
        <f>IF(I800=9001,VLOOKUP(J800,'ISO-reference'!$C$1:$D$67,2,FALSE),IF(I800=45001,VLOOKUP(J800,'ISO-reference'!$A$1:$B$40,2,FALSE),IF(I800=21001,VLOOKUP(J800,'ISO-reference'!$E$1:$F$75,2,FALSE),"No ISO Mapping")))</f>
        <v> Evaluation of Complaince</v>
      </c>
      <c r="L800" s="7" t="s">
        <v>111</v>
      </c>
      <c r="M800" s="11"/>
      <c r="N800" s="31">
        <v>44165.0</v>
      </c>
      <c r="O800" s="12">
        <v>44229.0</v>
      </c>
      <c r="P800" s="6" t="s">
        <v>1481</v>
      </c>
      <c r="Q800" s="5" t="str">
        <f t="shared" si="2"/>
        <v>Closed</v>
      </c>
      <c r="R800" s="10">
        <f t="shared" si="41"/>
        <v>120</v>
      </c>
      <c r="S800" s="10">
        <f t="shared" si="4"/>
        <v>64</v>
      </c>
      <c r="T800" s="5"/>
      <c r="U800" s="5">
        <v>34291.0</v>
      </c>
    </row>
    <row r="801" ht="15.75" hidden="1" customHeight="1">
      <c r="A801" s="13">
        <v>800.0</v>
      </c>
      <c r="B801" s="40" t="s">
        <v>1482</v>
      </c>
      <c r="C801" s="15" t="s">
        <v>22</v>
      </c>
      <c r="D801" s="16">
        <v>44109.0</v>
      </c>
      <c r="E801" s="16" t="s">
        <v>23</v>
      </c>
      <c r="F801" s="16" t="s">
        <v>92</v>
      </c>
      <c r="G801" s="15" t="s">
        <v>93</v>
      </c>
      <c r="H801" s="20" t="s">
        <v>105</v>
      </c>
      <c r="I801" s="13">
        <v>9001.0</v>
      </c>
      <c r="J801" s="15">
        <v>4.2</v>
      </c>
      <c r="K801" s="14" t="str">
        <f>IF(I801=9001,VLOOKUP(J801,'ISO-reference'!$C$1:$D$67,2,FALSE),IF(I801=45001,VLOOKUP(J801,'ISO-reference'!$A$1:$B$40,2,FALSE),IF(I801=21001,VLOOKUP(J801,'ISO-reference'!$E$1:$F$75,2,FALSE),"No ISO Mapping")))</f>
        <v> Needs &amp; Expectations</v>
      </c>
      <c r="L801" s="15" t="s">
        <v>111</v>
      </c>
      <c r="M801" s="18"/>
      <c r="N801" s="38">
        <v>44196.0</v>
      </c>
      <c r="O801" s="19">
        <v>44235.0</v>
      </c>
      <c r="P801" s="14" t="s">
        <v>1483</v>
      </c>
      <c r="Q801" s="13" t="str">
        <f t="shared" si="2"/>
        <v>Closed</v>
      </c>
      <c r="R801" s="17">
        <f t="shared" si="41"/>
        <v>126</v>
      </c>
      <c r="S801" s="17">
        <f t="shared" si="4"/>
        <v>39</v>
      </c>
      <c r="T801" s="13"/>
      <c r="U801" s="13">
        <v>34295.0</v>
      </c>
    </row>
    <row r="802" ht="15.75" hidden="1" customHeight="1">
      <c r="A802" s="5">
        <v>801.0</v>
      </c>
      <c r="B802" s="39" t="s">
        <v>1484</v>
      </c>
      <c r="C802" s="7" t="s">
        <v>22</v>
      </c>
      <c r="D802" s="8">
        <v>44109.0</v>
      </c>
      <c r="E802" s="8" t="s">
        <v>23</v>
      </c>
      <c r="F802" s="8" t="s">
        <v>92</v>
      </c>
      <c r="G802" s="7" t="s">
        <v>93</v>
      </c>
      <c r="H802" s="20" t="s">
        <v>105</v>
      </c>
      <c r="I802" s="5">
        <v>45001.0</v>
      </c>
      <c r="J802" s="7" t="s">
        <v>615</v>
      </c>
      <c r="K802" s="6" t="str">
        <f>IF(I802=9001,VLOOKUP(J802,'ISO-reference'!$C$1:$D$67,2,FALSE),IF(I802=45001,VLOOKUP(J802,'ISO-reference'!$A$1:$B$40,2,FALSE),IF(I802=21001,VLOOKUP(J802,'ISO-reference'!$E$1:$F$75,2,FALSE),"No ISO Mapping")))</f>
        <v> Eliminating Hazards and reducing OH&amp;S risks</v>
      </c>
      <c r="L802" s="7" t="s">
        <v>111</v>
      </c>
      <c r="M802" s="11"/>
      <c r="N802" s="31">
        <v>44286.0</v>
      </c>
      <c r="O802" s="12">
        <v>44235.0</v>
      </c>
      <c r="P802" s="6" t="s">
        <v>1485</v>
      </c>
      <c r="Q802" s="5" t="str">
        <f t="shared" si="2"/>
        <v>Closed</v>
      </c>
      <c r="R802" s="10">
        <f t="shared" si="41"/>
        <v>126</v>
      </c>
      <c r="S802" s="10">
        <f t="shared" si="4"/>
        <v>-51</v>
      </c>
      <c r="T802" s="5"/>
      <c r="U802" s="5">
        <v>34296.0</v>
      </c>
    </row>
    <row r="803" ht="15.75" hidden="1" customHeight="1">
      <c r="A803" s="13">
        <v>802.0</v>
      </c>
      <c r="B803" s="40" t="s">
        <v>1486</v>
      </c>
      <c r="C803" s="15" t="s">
        <v>22</v>
      </c>
      <c r="D803" s="16">
        <v>44109.0</v>
      </c>
      <c r="E803" s="16" t="s">
        <v>23</v>
      </c>
      <c r="F803" s="16" t="s">
        <v>92</v>
      </c>
      <c r="G803" s="15" t="s">
        <v>93</v>
      </c>
      <c r="H803" s="20" t="s">
        <v>105</v>
      </c>
      <c r="I803" s="13">
        <v>9001.0</v>
      </c>
      <c r="J803" s="15">
        <v>8.1</v>
      </c>
      <c r="K803" s="14" t="str">
        <f>IF(I803=9001,VLOOKUP(J803,'ISO-reference'!$C$1:$D$67,2,FALSE),IF(I803=45001,VLOOKUP(J803,'ISO-reference'!$A$1:$B$40,2,FALSE),IF(I803=21001,VLOOKUP(J803,'ISO-reference'!$E$1:$F$75,2,FALSE),"No ISO Mapping")))</f>
        <v> Operational planning and control</v>
      </c>
      <c r="L803" s="15" t="s">
        <v>35</v>
      </c>
      <c r="M803" s="18"/>
      <c r="N803" s="38">
        <v>44200.0</v>
      </c>
      <c r="O803" s="19">
        <v>44235.0</v>
      </c>
      <c r="P803" s="14" t="s">
        <v>1487</v>
      </c>
      <c r="Q803" s="13" t="str">
        <f t="shared" si="2"/>
        <v>Closed</v>
      </c>
      <c r="R803" s="17">
        <f t="shared" si="41"/>
        <v>126</v>
      </c>
      <c r="S803" s="17">
        <f t="shared" si="4"/>
        <v>35</v>
      </c>
      <c r="T803" s="13"/>
      <c r="U803" s="13">
        <v>34297.0</v>
      </c>
    </row>
    <row r="804" ht="15.75" hidden="1" customHeight="1">
      <c r="A804" s="5">
        <v>803.0</v>
      </c>
      <c r="B804" s="39" t="s">
        <v>1488</v>
      </c>
      <c r="C804" s="7" t="s">
        <v>22</v>
      </c>
      <c r="D804" s="8">
        <v>44109.0</v>
      </c>
      <c r="E804" s="8" t="s">
        <v>23</v>
      </c>
      <c r="F804" s="8" t="s">
        <v>92</v>
      </c>
      <c r="G804" s="7" t="s">
        <v>93</v>
      </c>
      <c r="H804" s="20" t="s">
        <v>105</v>
      </c>
      <c r="I804" s="5">
        <v>9001.0</v>
      </c>
      <c r="J804" s="7" t="s">
        <v>41</v>
      </c>
      <c r="K804" s="6" t="str">
        <f>IF(I804=9001,VLOOKUP(J804,'ISO-reference'!$C$1:$D$67,2,FALSE),IF(I804=45001,VLOOKUP(J804,'ISO-reference'!$A$1:$B$40,2,FALSE),IF(I804=21001,VLOOKUP(J804,'ISO-reference'!$E$1:$F$75,2,FALSE),"No ISO Mapping")))</f>
        <v> Design &amp; development controls</v>
      </c>
      <c r="L804" s="7" t="s">
        <v>35</v>
      </c>
      <c r="M804" s="11"/>
      <c r="N804" s="31">
        <v>44154.0</v>
      </c>
      <c r="O804" s="12">
        <v>44233.0</v>
      </c>
      <c r="P804" s="6" t="s">
        <v>1489</v>
      </c>
      <c r="Q804" s="5" t="str">
        <f t="shared" si="2"/>
        <v>Closed</v>
      </c>
      <c r="R804" s="10">
        <f t="shared" si="41"/>
        <v>124</v>
      </c>
      <c r="S804" s="10">
        <f t="shared" si="4"/>
        <v>79</v>
      </c>
      <c r="T804" s="5"/>
      <c r="U804" s="5">
        <v>34299.0</v>
      </c>
    </row>
    <row r="805" ht="15.75" hidden="1" customHeight="1">
      <c r="A805" s="13">
        <v>804.0</v>
      </c>
      <c r="B805" s="40" t="s">
        <v>1490</v>
      </c>
      <c r="C805" s="15" t="s">
        <v>22</v>
      </c>
      <c r="D805" s="16">
        <v>44109.0</v>
      </c>
      <c r="E805" s="16" t="s">
        <v>23</v>
      </c>
      <c r="F805" s="16" t="s">
        <v>92</v>
      </c>
      <c r="G805" s="15" t="s">
        <v>93</v>
      </c>
      <c r="H805" s="20" t="s">
        <v>105</v>
      </c>
      <c r="I805" s="13">
        <v>9001.0</v>
      </c>
      <c r="J805" s="15" t="s">
        <v>128</v>
      </c>
      <c r="K805" s="14" t="str">
        <f>IF(I805=9001,VLOOKUP(J805,'ISO-reference'!$C$1:$D$67,2,FALSE),IF(I805=45001,VLOOKUP(J805,'ISO-reference'!$A$1:$B$40,2,FALSE),IF(I805=21001,VLOOKUP(J805,'ISO-reference'!$E$1:$F$75,2,FALSE),"No ISO Mapping")))</f>
        <v> Customer communication</v>
      </c>
      <c r="L805" s="15" t="s">
        <v>35</v>
      </c>
      <c r="M805" s="18"/>
      <c r="N805" s="38">
        <v>43842.0</v>
      </c>
      <c r="O805" s="19">
        <v>44229.0</v>
      </c>
      <c r="P805" s="14" t="s">
        <v>1491</v>
      </c>
      <c r="Q805" s="13" t="str">
        <f t="shared" si="2"/>
        <v>Closed</v>
      </c>
      <c r="R805" s="17">
        <f t="shared" si="41"/>
        <v>120</v>
      </c>
      <c r="S805" s="17">
        <f t="shared" si="4"/>
        <v>387</v>
      </c>
      <c r="T805" s="13"/>
      <c r="U805" s="13">
        <v>34301.0</v>
      </c>
    </row>
    <row r="806" ht="15.75" hidden="1" customHeight="1">
      <c r="A806" s="5">
        <v>805.0</v>
      </c>
      <c r="B806" s="39" t="s">
        <v>1492</v>
      </c>
      <c r="C806" s="7" t="s">
        <v>22</v>
      </c>
      <c r="D806" s="8">
        <v>44109.0</v>
      </c>
      <c r="E806" s="8" t="s">
        <v>23</v>
      </c>
      <c r="F806" s="8" t="s">
        <v>92</v>
      </c>
      <c r="G806" s="7" t="s">
        <v>93</v>
      </c>
      <c r="H806" s="20" t="s">
        <v>105</v>
      </c>
      <c r="I806" s="5">
        <v>45001.0</v>
      </c>
      <c r="J806" s="7">
        <v>7.4</v>
      </c>
      <c r="K806" s="6" t="str">
        <f>IF(I806=9001,VLOOKUP(J806,'ISO-reference'!$C$1:$D$67,2,FALSE),IF(I806=45001,VLOOKUP(J806,'ISO-reference'!$A$1:$B$40,2,FALSE),IF(I806=21001,VLOOKUP(J806,'ISO-reference'!$E$1:$F$75,2,FALSE),"No ISO Mapping")))</f>
        <v> Communication</v>
      </c>
      <c r="L806" s="7" t="s">
        <v>111</v>
      </c>
      <c r="M806" s="11"/>
      <c r="N806" s="31">
        <v>44115.0</v>
      </c>
      <c r="O806" s="12">
        <v>44243.0</v>
      </c>
      <c r="P806" s="6" t="s">
        <v>1493</v>
      </c>
      <c r="Q806" s="5" t="str">
        <f t="shared" si="2"/>
        <v>Closed</v>
      </c>
      <c r="R806" s="10">
        <f t="shared" si="41"/>
        <v>134</v>
      </c>
      <c r="S806" s="10">
        <f t="shared" si="4"/>
        <v>128</v>
      </c>
      <c r="T806" s="5"/>
      <c r="U806" s="5">
        <v>34302.0</v>
      </c>
    </row>
    <row r="807" ht="15.75" hidden="1" customHeight="1">
      <c r="A807" s="13">
        <v>806.0</v>
      </c>
      <c r="B807" s="40" t="s">
        <v>1494</v>
      </c>
      <c r="C807" s="15" t="s">
        <v>22</v>
      </c>
      <c r="D807" s="16">
        <v>44109.0</v>
      </c>
      <c r="E807" s="16" t="s">
        <v>23</v>
      </c>
      <c r="F807" s="16" t="s">
        <v>92</v>
      </c>
      <c r="G807" s="15" t="s">
        <v>93</v>
      </c>
      <c r="H807" s="20" t="s">
        <v>105</v>
      </c>
      <c r="I807" s="13">
        <v>45001.0</v>
      </c>
      <c r="J807" s="15">
        <v>7.4</v>
      </c>
      <c r="K807" s="14" t="str">
        <f>IF(I807=9001,VLOOKUP(J807,'ISO-reference'!$C$1:$D$67,2,FALSE),IF(I807=45001,VLOOKUP(J807,'ISO-reference'!$A$1:$B$40,2,FALSE),IF(I807=21001,VLOOKUP(J807,'ISO-reference'!$E$1:$F$75,2,FALSE),"No ISO Mapping")))</f>
        <v> Communication</v>
      </c>
      <c r="L807" s="15" t="s">
        <v>111</v>
      </c>
      <c r="M807" s="18"/>
      <c r="N807" s="38">
        <v>44200.0</v>
      </c>
      <c r="O807" s="19">
        <v>44233.0</v>
      </c>
      <c r="P807" s="14" t="s">
        <v>1495</v>
      </c>
      <c r="Q807" s="13" t="str">
        <f t="shared" si="2"/>
        <v>Closed</v>
      </c>
      <c r="R807" s="17">
        <f t="shared" si="41"/>
        <v>124</v>
      </c>
      <c r="S807" s="17">
        <f t="shared" si="4"/>
        <v>33</v>
      </c>
      <c r="T807" s="13"/>
      <c r="U807" s="13">
        <v>34303.0</v>
      </c>
    </row>
    <row r="808" ht="15.75" hidden="1" customHeight="1">
      <c r="A808" s="5">
        <v>807.0</v>
      </c>
      <c r="B808" s="39" t="s">
        <v>1496</v>
      </c>
      <c r="C808" s="7" t="s">
        <v>22</v>
      </c>
      <c r="D808" s="8">
        <v>44109.0</v>
      </c>
      <c r="E808" s="8" t="s">
        <v>23</v>
      </c>
      <c r="F808" s="8" t="s">
        <v>92</v>
      </c>
      <c r="G808" s="7" t="s">
        <v>93</v>
      </c>
      <c r="H808" s="20" t="s">
        <v>105</v>
      </c>
      <c r="I808" s="5">
        <v>9001.0</v>
      </c>
      <c r="J808" s="7" t="s">
        <v>971</v>
      </c>
      <c r="K808" s="6" t="str">
        <f>IF(I808=9001,VLOOKUP(J808,'ISO-reference'!$C$1:$D$67,2,FALSE),IF(I808=45001,VLOOKUP(J808,'ISO-reference'!$A$1:$B$40,2,FALSE),IF(I808=21001,VLOOKUP(J808,'ISO-reference'!$E$1:$F$75,2,FALSE),"No ISO Mapping")))</f>
        <v> Customer satisfaction</v>
      </c>
      <c r="L808" s="7" t="s">
        <v>111</v>
      </c>
      <c r="M808" s="11"/>
      <c r="N808" s="31">
        <v>44200.0</v>
      </c>
      <c r="O808" s="12">
        <v>44231.0</v>
      </c>
      <c r="P808" s="6" t="s">
        <v>1497</v>
      </c>
      <c r="Q808" s="5" t="str">
        <f t="shared" si="2"/>
        <v>Closed</v>
      </c>
      <c r="R808" s="10">
        <f t="shared" si="41"/>
        <v>122</v>
      </c>
      <c r="S808" s="10">
        <f t="shared" si="4"/>
        <v>31</v>
      </c>
      <c r="T808" s="5"/>
      <c r="U808" s="5">
        <v>34304.0</v>
      </c>
    </row>
    <row r="809" ht="15.75" hidden="1" customHeight="1">
      <c r="A809" s="13">
        <v>808.0</v>
      </c>
      <c r="B809" s="40" t="s">
        <v>1498</v>
      </c>
      <c r="C809" s="15" t="s">
        <v>22</v>
      </c>
      <c r="D809" s="16">
        <v>44110.0</v>
      </c>
      <c r="E809" s="16" t="s">
        <v>23</v>
      </c>
      <c r="F809" s="16" t="s">
        <v>92</v>
      </c>
      <c r="G809" s="15" t="s">
        <v>93</v>
      </c>
      <c r="H809" s="20" t="s">
        <v>105</v>
      </c>
      <c r="I809" s="13">
        <v>9001.0</v>
      </c>
      <c r="J809" s="15" t="s">
        <v>971</v>
      </c>
      <c r="K809" s="14" t="str">
        <f>IF(I809=9001,VLOOKUP(J809,'ISO-reference'!$C$1:$D$67,2,FALSE),IF(I809=45001,VLOOKUP(J809,'ISO-reference'!$A$1:$B$40,2,FALSE),IF(I809=21001,VLOOKUP(J809,'ISO-reference'!$E$1:$F$75,2,FALSE),"No ISO Mapping")))</f>
        <v> Customer satisfaction</v>
      </c>
      <c r="L809" s="15" t="s">
        <v>512</v>
      </c>
      <c r="M809" s="18"/>
      <c r="N809" s="38">
        <v>44165.0</v>
      </c>
      <c r="O809" s="19">
        <v>44231.0</v>
      </c>
      <c r="P809" s="14" t="s">
        <v>1499</v>
      </c>
      <c r="Q809" s="13" t="str">
        <f t="shared" si="2"/>
        <v>Closed</v>
      </c>
      <c r="R809" s="17">
        <f t="shared" si="41"/>
        <v>121</v>
      </c>
      <c r="S809" s="17">
        <f t="shared" si="4"/>
        <v>66</v>
      </c>
      <c r="T809" s="13"/>
      <c r="U809" s="13">
        <v>34305.0</v>
      </c>
    </row>
    <row r="810" ht="15.75" hidden="1" customHeight="1">
      <c r="A810" s="5">
        <v>809.0</v>
      </c>
      <c r="B810" s="39" t="s">
        <v>1500</v>
      </c>
      <c r="C810" s="7" t="s">
        <v>22</v>
      </c>
      <c r="D810" s="8">
        <v>44110.0</v>
      </c>
      <c r="E810" s="8" t="s">
        <v>23</v>
      </c>
      <c r="F810" s="8" t="s">
        <v>92</v>
      </c>
      <c r="G810" s="7" t="s">
        <v>93</v>
      </c>
      <c r="H810" s="20" t="s">
        <v>105</v>
      </c>
      <c r="I810" s="5">
        <v>9001.0</v>
      </c>
      <c r="J810" s="7">
        <v>6.1</v>
      </c>
      <c r="K810" s="6" t="str">
        <f>IF(I810=9001,VLOOKUP(J810,'ISO-reference'!$C$1:$D$67,2,FALSE),IF(I810=45001,VLOOKUP(J810,'ISO-reference'!$A$1:$B$40,2,FALSE),IF(I810=21001,VLOOKUP(J810,'ISO-reference'!$E$1:$F$75,2,FALSE),"No ISO Mapping")))</f>
        <v> Address risk &amp; opportunity</v>
      </c>
      <c r="L810" s="7" t="s">
        <v>35</v>
      </c>
      <c r="M810" s="11"/>
      <c r="N810" s="31">
        <v>44200.0</v>
      </c>
      <c r="O810" s="12">
        <v>44235.0</v>
      </c>
      <c r="P810" s="6" t="s">
        <v>1501</v>
      </c>
      <c r="Q810" s="5" t="str">
        <f t="shared" si="2"/>
        <v>Closed</v>
      </c>
      <c r="R810" s="10">
        <f t="shared" si="41"/>
        <v>125</v>
      </c>
      <c r="S810" s="10">
        <f t="shared" si="4"/>
        <v>35</v>
      </c>
      <c r="T810" s="5"/>
      <c r="U810" s="5">
        <v>34309.0</v>
      </c>
    </row>
    <row r="811" ht="15.75" hidden="1" customHeight="1">
      <c r="A811" s="13">
        <v>810.0</v>
      </c>
      <c r="B811" s="40" t="s">
        <v>1502</v>
      </c>
      <c r="C811" s="15" t="s">
        <v>22</v>
      </c>
      <c r="D811" s="16">
        <v>44110.0</v>
      </c>
      <c r="E811" s="16" t="s">
        <v>23</v>
      </c>
      <c r="F811" s="16" t="s">
        <v>92</v>
      </c>
      <c r="G811" s="15" t="s">
        <v>93</v>
      </c>
      <c r="H811" s="20" t="s">
        <v>105</v>
      </c>
      <c r="I811" s="13">
        <v>45001.0</v>
      </c>
      <c r="J811" s="15" t="s">
        <v>615</v>
      </c>
      <c r="K811" s="14" t="str">
        <f>IF(I811=9001,VLOOKUP(J811,'ISO-reference'!$C$1:$D$67,2,FALSE),IF(I811=45001,VLOOKUP(J811,'ISO-reference'!$A$1:$B$40,2,FALSE),IF(I811=21001,VLOOKUP(J811,'ISO-reference'!$E$1:$F$75,2,FALSE),"No ISO Mapping")))</f>
        <v> Eliminating Hazards and reducing OH&amp;S risks</v>
      </c>
      <c r="L811" s="15" t="s">
        <v>27</v>
      </c>
      <c r="M811" s="18"/>
      <c r="N811" s="38">
        <v>44200.0</v>
      </c>
      <c r="O811" s="19">
        <v>44233.0</v>
      </c>
      <c r="P811" s="14" t="s">
        <v>1503</v>
      </c>
      <c r="Q811" s="13" t="str">
        <f t="shared" si="2"/>
        <v>Closed</v>
      </c>
      <c r="R811" s="17">
        <f t="shared" si="41"/>
        <v>123</v>
      </c>
      <c r="S811" s="17">
        <f t="shared" si="4"/>
        <v>33</v>
      </c>
      <c r="T811" s="13"/>
      <c r="U811" s="13">
        <v>34311.0</v>
      </c>
    </row>
    <row r="812" ht="15.75" hidden="1" customHeight="1">
      <c r="A812" s="5">
        <v>811.0</v>
      </c>
      <c r="B812" s="39" t="s">
        <v>1504</v>
      </c>
      <c r="C812" s="7" t="s">
        <v>22</v>
      </c>
      <c r="D812" s="8">
        <v>44110.0</v>
      </c>
      <c r="E812" s="8" t="s">
        <v>23</v>
      </c>
      <c r="F812" s="8" t="s">
        <v>92</v>
      </c>
      <c r="G812" s="7" t="s">
        <v>93</v>
      </c>
      <c r="H812" s="20" t="s">
        <v>33</v>
      </c>
      <c r="I812" s="5">
        <v>9001.0</v>
      </c>
      <c r="J812" s="7">
        <v>7.3</v>
      </c>
      <c r="K812" s="6" t="str">
        <f>IF(I812=9001,VLOOKUP(J812,'ISO-reference'!$C$1:$D$67,2,FALSE),IF(I812=45001,VLOOKUP(J812,'ISO-reference'!$A$1:$B$40,2,FALSE),IF(I812=21001,VLOOKUP(J812,'ISO-reference'!$E$1:$F$75,2,FALSE),"No ISO Mapping")))</f>
        <v> Awareness</v>
      </c>
      <c r="L812" s="7" t="s">
        <v>27</v>
      </c>
      <c r="M812" s="11"/>
      <c r="N812" s="31">
        <v>44227.0</v>
      </c>
      <c r="O812" s="12">
        <v>44208.0</v>
      </c>
      <c r="P812" s="6" t="s">
        <v>1505</v>
      </c>
      <c r="Q812" s="5" t="str">
        <f t="shared" si="2"/>
        <v>Closed</v>
      </c>
      <c r="R812" s="10">
        <f t="shared" si="41"/>
        <v>98</v>
      </c>
      <c r="S812" s="10">
        <f t="shared" si="4"/>
        <v>-19</v>
      </c>
      <c r="T812" s="5"/>
      <c r="U812" s="5">
        <v>34312.0</v>
      </c>
    </row>
    <row r="813" ht="15.75" hidden="1" customHeight="1">
      <c r="A813" s="13">
        <v>812.0</v>
      </c>
      <c r="B813" s="40" t="s">
        <v>1506</v>
      </c>
      <c r="C813" s="15" t="s">
        <v>22</v>
      </c>
      <c r="D813" s="16">
        <v>44110.0</v>
      </c>
      <c r="E813" s="16" t="s">
        <v>23</v>
      </c>
      <c r="F813" s="16" t="s">
        <v>92</v>
      </c>
      <c r="G813" s="15" t="s">
        <v>93</v>
      </c>
      <c r="H813" s="20" t="s">
        <v>33</v>
      </c>
      <c r="I813" s="13">
        <v>9001.0</v>
      </c>
      <c r="J813" s="15" t="s">
        <v>38</v>
      </c>
      <c r="K813" s="14" t="str">
        <f>IF(I813=9001,VLOOKUP(J813,'ISO-reference'!$C$1:$D$67,2,FALSE),IF(I813=45001,VLOOKUP(J813,'ISO-reference'!$A$1:$B$40,2,FALSE),IF(I813=21001,VLOOKUP(J813,'ISO-reference'!$E$1:$F$75,2,FALSE),"No ISO Mapping")))</f>
        <v> Design &amp; development planning</v>
      </c>
      <c r="L813" s="15" t="s">
        <v>35</v>
      </c>
      <c r="M813" s="18"/>
      <c r="N813" s="38">
        <v>44200.0</v>
      </c>
      <c r="O813" s="19">
        <v>44235.0</v>
      </c>
      <c r="P813" s="14" t="s">
        <v>1507</v>
      </c>
      <c r="Q813" s="13" t="str">
        <f t="shared" si="2"/>
        <v>Closed</v>
      </c>
      <c r="R813" s="17">
        <f t="shared" si="41"/>
        <v>125</v>
      </c>
      <c r="S813" s="17">
        <f t="shared" si="4"/>
        <v>35</v>
      </c>
      <c r="T813" s="13"/>
      <c r="U813" s="13">
        <v>34314.0</v>
      </c>
    </row>
    <row r="814" ht="15.75" hidden="1" customHeight="1">
      <c r="A814" s="5">
        <v>813.0</v>
      </c>
      <c r="B814" s="39" t="s">
        <v>1508</v>
      </c>
      <c r="C814" s="7" t="s">
        <v>22</v>
      </c>
      <c r="D814" s="8">
        <v>44110.0</v>
      </c>
      <c r="E814" s="8" t="s">
        <v>23</v>
      </c>
      <c r="F814" s="8" t="s">
        <v>92</v>
      </c>
      <c r="G814" s="7" t="s">
        <v>93</v>
      </c>
      <c r="H814" s="20" t="s">
        <v>33</v>
      </c>
      <c r="I814" s="5">
        <v>9001.0</v>
      </c>
      <c r="J814" s="7" t="s">
        <v>34</v>
      </c>
      <c r="K814" s="6" t="str">
        <f>IF(I814=9001,VLOOKUP(J814,'ISO-reference'!$C$1:$D$67,2,FALSE),IF(I814=45001,VLOOKUP(J814,'ISO-reference'!$A$1:$B$40,2,FALSE),IF(I814=21001,VLOOKUP(J814,'ISO-reference'!$E$1:$F$75,2,FALSE),"No ISO Mapping")))</f>
        <v> Design &amp; development inputs</v>
      </c>
      <c r="L814" s="7" t="s">
        <v>35</v>
      </c>
      <c r="M814" s="11"/>
      <c r="N814" s="31">
        <v>44116.0</v>
      </c>
      <c r="O814" s="12">
        <v>44175.0</v>
      </c>
      <c r="P814" s="6" t="s">
        <v>1509</v>
      </c>
      <c r="Q814" s="5" t="str">
        <f t="shared" si="2"/>
        <v>Closed</v>
      </c>
      <c r="R814" s="10">
        <f t="shared" si="41"/>
        <v>65</v>
      </c>
      <c r="S814" s="10">
        <f t="shared" si="4"/>
        <v>59</v>
      </c>
      <c r="T814" s="5"/>
      <c r="U814" s="5">
        <v>34315.0</v>
      </c>
    </row>
    <row r="815" ht="15.75" hidden="1" customHeight="1">
      <c r="A815" s="13">
        <v>814.0</v>
      </c>
      <c r="B815" s="40" t="s">
        <v>1510</v>
      </c>
      <c r="C815" s="15" t="s">
        <v>22</v>
      </c>
      <c r="D815" s="16">
        <v>44110.0</v>
      </c>
      <c r="E815" s="16" t="s">
        <v>23</v>
      </c>
      <c r="F815" s="16" t="s">
        <v>92</v>
      </c>
      <c r="G815" s="15" t="s">
        <v>93</v>
      </c>
      <c r="H815" s="20" t="s">
        <v>33</v>
      </c>
      <c r="I815" s="13">
        <v>9001.0</v>
      </c>
      <c r="J815" s="15" t="s">
        <v>41</v>
      </c>
      <c r="K815" s="14" t="str">
        <f>IF(I815=9001,VLOOKUP(J815,'ISO-reference'!$C$1:$D$67,2,FALSE),IF(I815=45001,VLOOKUP(J815,'ISO-reference'!$A$1:$B$40,2,FALSE),IF(I815=21001,VLOOKUP(J815,'ISO-reference'!$E$1:$F$75,2,FALSE),"No ISO Mapping")))</f>
        <v> Design &amp; development controls</v>
      </c>
      <c r="L815" s="15" t="s">
        <v>35</v>
      </c>
      <c r="M815" s="18"/>
      <c r="N815" s="38">
        <v>44200.0</v>
      </c>
      <c r="O815" s="19">
        <v>44233.0</v>
      </c>
      <c r="P815" s="14" t="s">
        <v>1511</v>
      </c>
      <c r="Q815" s="13" t="str">
        <f t="shared" si="2"/>
        <v>Closed</v>
      </c>
      <c r="R815" s="17">
        <f t="shared" si="41"/>
        <v>123</v>
      </c>
      <c r="S815" s="17">
        <f t="shared" si="4"/>
        <v>33</v>
      </c>
      <c r="T815" s="13"/>
      <c r="U815" s="13">
        <v>34316.0</v>
      </c>
    </row>
    <row r="816" ht="15.75" hidden="1" customHeight="1">
      <c r="A816" s="5">
        <v>815.0</v>
      </c>
      <c r="B816" s="39" t="s">
        <v>1512</v>
      </c>
      <c r="C816" s="7" t="s">
        <v>22</v>
      </c>
      <c r="D816" s="8">
        <v>44159.0</v>
      </c>
      <c r="E816" s="8" t="s">
        <v>23</v>
      </c>
      <c r="F816" s="8" t="s">
        <v>766</v>
      </c>
      <c r="G816" s="7" t="s">
        <v>951</v>
      </c>
      <c r="H816" s="20" t="s">
        <v>105</v>
      </c>
      <c r="I816" s="5">
        <v>9001.0</v>
      </c>
      <c r="J816" s="7">
        <v>7.3</v>
      </c>
      <c r="K816" s="6" t="str">
        <f>IF(I816=9001,VLOOKUP(J816,'ISO-reference'!$C$1:$D$67,2,FALSE),IF(I816=45001,VLOOKUP(J816,'ISO-reference'!$A$1:$B$40,2,FALSE),IF(I816=21001,VLOOKUP(J816,'ISO-reference'!$E$1:$F$75,2,FALSE),"No ISO Mapping")))</f>
        <v> Awareness</v>
      </c>
      <c r="L816" s="7" t="s">
        <v>111</v>
      </c>
      <c r="M816" s="11"/>
      <c r="N816" s="12">
        <v>44220.0</v>
      </c>
      <c r="O816" s="12">
        <v>44221.0</v>
      </c>
      <c r="P816" s="6" t="s">
        <v>1513</v>
      </c>
      <c r="Q816" s="5" t="str">
        <f t="shared" si="2"/>
        <v>Closed</v>
      </c>
      <c r="R816" s="10">
        <f t="shared" si="41"/>
        <v>62</v>
      </c>
      <c r="S816" s="10">
        <f t="shared" si="4"/>
        <v>1</v>
      </c>
      <c r="T816" s="5"/>
      <c r="U816" s="5">
        <v>35969.0</v>
      </c>
    </row>
    <row r="817" ht="15.75" hidden="1" customHeight="1">
      <c r="A817" s="13">
        <v>816.0</v>
      </c>
      <c r="B817" s="40" t="s">
        <v>1514</v>
      </c>
      <c r="C817" s="15" t="s">
        <v>22</v>
      </c>
      <c r="D817" s="16">
        <v>44159.0</v>
      </c>
      <c r="E817" s="16" t="s">
        <v>23</v>
      </c>
      <c r="F817" s="16" t="s">
        <v>766</v>
      </c>
      <c r="G817" s="15" t="s">
        <v>951</v>
      </c>
      <c r="H817" s="20" t="s">
        <v>33</v>
      </c>
      <c r="I817" s="13">
        <v>9001.0</v>
      </c>
      <c r="J817" s="15">
        <v>6.2</v>
      </c>
      <c r="K817" s="14" t="str">
        <f>IF(I817=9001,VLOOKUP(J817,'ISO-reference'!$C$1:$D$67,2,FALSE),IF(I817=45001,VLOOKUP(J817,'ISO-reference'!$A$1:$B$40,2,FALSE),IF(I817=21001,VLOOKUP(J817,'ISO-reference'!$E$1:$F$75,2,FALSE),"No ISO Mapping")))</f>
        <v> Quality objectives &amp; planning to achieve them</v>
      </c>
      <c r="L817" s="15" t="s">
        <v>111</v>
      </c>
      <c r="M817" s="18"/>
      <c r="N817" s="19">
        <v>44220.0</v>
      </c>
      <c r="O817" s="19">
        <v>44217.0</v>
      </c>
      <c r="P817" s="14" t="s">
        <v>1515</v>
      </c>
      <c r="Q817" s="13" t="str">
        <f t="shared" si="2"/>
        <v>Closed</v>
      </c>
      <c r="R817" s="17">
        <f t="shared" si="41"/>
        <v>58</v>
      </c>
      <c r="S817" s="17">
        <f t="shared" si="4"/>
        <v>-3</v>
      </c>
      <c r="T817" s="13"/>
      <c r="U817" s="13">
        <v>35971.0</v>
      </c>
    </row>
    <row r="818" ht="15.75" hidden="1" customHeight="1">
      <c r="A818" s="5">
        <v>817.0</v>
      </c>
      <c r="B818" s="39" t="s">
        <v>1516</v>
      </c>
      <c r="C818" s="7" t="s">
        <v>22</v>
      </c>
      <c r="D818" s="8">
        <v>44159.0</v>
      </c>
      <c r="E818" s="8" t="s">
        <v>23</v>
      </c>
      <c r="F818" s="8" t="s">
        <v>766</v>
      </c>
      <c r="G818" s="7" t="s">
        <v>951</v>
      </c>
      <c r="H818" s="20" t="s">
        <v>33</v>
      </c>
      <c r="I818" s="5">
        <v>9001.0</v>
      </c>
      <c r="J818" s="7">
        <v>6.1</v>
      </c>
      <c r="K818" s="6" t="str">
        <f>IF(I818=9001,VLOOKUP(J818,'ISO-reference'!$C$1:$D$67,2,FALSE),IF(I818=45001,VLOOKUP(J818,'ISO-reference'!$A$1:$B$40,2,FALSE),IF(I818=21001,VLOOKUP(J818,'ISO-reference'!$E$1:$F$75,2,FALSE),"No ISO Mapping")))</f>
        <v> Address risk &amp; opportunity</v>
      </c>
      <c r="L818" s="7" t="s">
        <v>512</v>
      </c>
      <c r="M818" s="11"/>
      <c r="N818" s="12">
        <v>44220.0</v>
      </c>
      <c r="O818" s="12">
        <v>44217.0</v>
      </c>
      <c r="P818" s="6" t="s">
        <v>1517</v>
      </c>
      <c r="Q818" s="5" t="str">
        <f t="shared" si="2"/>
        <v>Closed</v>
      </c>
      <c r="R818" s="10">
        <f t="shared" si="41"/>
        <v>58</v>
      </c>
      <c r="S818" s="10">
        <f t="shared" si="4"/>
        <v>-3</v>
      </c>
      <c r="T818" s="5"/>
      <c r="U818" s="5">
        <v>35973.0</v>
      </c>
    </row>
    <row r="819" ht="15.75" hidden="1" customHeight="1">
      <c r="A819" s="13">
        <v>818.0</v>
      </c>
      <c r="B819" s="40" t="s">
        <v>1518</v>
      </c>
      <c r="C819" s="15" t="s">
        <v>22</v>
      </c>
      <c r="D819" s="16">
        <v>44159.0</v>
      </c>
      <c r="E819" s="16" t="s">
        <v>23</v>
      </c>
      <c r="F819" s="16" t="s">
        <v>766</v>
      </c>
      <c r="G819" s="15" t="s">
        <v>951</v>
      </c>
      <c r="H819" s="20" t="s">
        <v>33</v>
      </c>
      <c r="I819" s="13">
        <v>9001.0</v>
      </c>
      <c r="J819" s="15">
        <v>6.1</v>
      </c>
      <c r="K819" s="14" t="str">
        <f>IF(I819=9001,VLOOKUP(J819,'ISO-reference'!$C$1:$D$67,2,FALSE),IF(I819=45001,VLOOKUP(J819,'ISO-reference'!$A$1:$B$40,2,FALSE),IF(I819=21001,VLOOKUP(J819,'ISO-reference'!$E$1:$F$75,2,FALSE),"No ISO Mapping")))</f>
        <v> Address risk &amp; opportunity</v>
      </c>
      <c r="L819" s="15" t="s">
        <v>512</v>
      </c>
      <c r="M819" s="18"/>
      <c r="N819" s="19">
        <v>44220.0</v>
      </c>
      <c r="O819" s="19">
        <v>44217.0</v>
      </c>
      <c r="P819" s="14" t="s">
        <v>1519</v>
      </c>
      <c r="Q819" s="13" t="str">
        <f t="shared" si="2"/>
        <v>Closed</v>
      </c>
      <c r="R819" s="17">
        <f t="shared" si="41"/>
        <v>58</v>
      </c>
      <c r="S819" s="17">
        <f t="shared" si="4"/>
        <v>-3</v>
      </c>
      <c r="T819" s="13"/>
      <c r="U819" s="13">
        <v>35974.0</v>
      </c>
    </row>
    <row r="820" ht="15.75" hidden="1" customHeight="1">
      <c r="A820" s="5">
        <v>819.0</v>
      </c>
      <c r="B820" s="39" t="s">
        <v>1520</v>
      </c>
      <c r="C820" s="7" t="s">
        <v>22</v>
      </c>
      <c r="D820" s="8">
        <v>44159.0</v>
      </c>
      <c r="E820" s="8" t="s">
        <v>23</v>
      </c>
      <c r="F820" s="8" t="s">
        <v>766</v>
      </c>
      <c r="G820" s="7" t="s">
        <v>951</v>
      </c>
      <c r="H820" s="20" t="s">
        <v>33</v>
      </c>
      <c r="I820" s="5">
        <v>45001.0</v>
      </c>
      <c r="J820" s="7">
        <v>8.2</v>
      </c>
      <c r="K820" s="6" t="str">
        <f>IF(I820=9001,VLOOKUP(J820,'ISO-reference'!$C$1:$D$67,2,FALSE),IF(I820=45001,VLOOKUP(J820,'ISO-reference'!$A$1:$B$40,2,FALSE),IF(I820=21001,VLOOKUP(J820,'ISO-reference'!$E$1:$F$75,2,FALSE),"No ISO Mapping")))</f>
        <v> Emergency preparedness and response</v>
      </c>
      <c r="L820" s="7" t="s">
        <v>27</v>
      </c>
      <c r="M820" s="11"/>
      <c r="N820" s="12">
        <v>44220.0</v>
      </c>
      <c r="O820" s="12">
        <v>44217.0</v>
      </c>
      <c r="P820" s="6" t="s">
        <v>1521</v>
      </c>
      <c r="Q820" s="5" t="str">
        <f t="shared" si="2"/>
        <v>Closed</v>
      </c>
      <c r="R820" s="10">
        <f t="shared" si="41"/>
        <v>58</v>
      </c>
      <c r="S820" s="10">
        <f t="shared" si="4"/>
        <v>-3</v>
      </c>
      <c r="T820" s="5"/>
      <c r="U820" s="5">
        <v>35975.0</v>
      </c>
    </row>
    <row r="821" ht="15.75" hidden="1" customHeight="1">
      <c r="A821" s="13">
        <v>820.0</v>
      </c>
      <c r="B821" s="40" t="s">
        <v>1522</v>
      </c>
      <c r="C821" s="15" t="s">
        <v>22</v>
      </c>
      <c r="D821" s="16">
        <v>44159.0</v>
      </c>
      <c r="E821" s="16" t="s">
        <v>23</v>
      </c>
      <c r="F821" s="16" t="s">
        <v>766</v>
      </c>
      <c r="G821" s="15" t="s">
        <v>951</v>
      </c>
      <c r="H821" s="20" t="s">
        <v>33</v>
      </c>
      <c r="I821" s="13">
        <v>9001.0</v>
      </c>
      <c r="J821" s="15">
        <v>7.5</v>
      </c>
      <c r="K821" s="14" t="str">
        <f>IF(I821=9001,VLOOKUP(J821,'ISO-reference'!$C$1:$D$67,2,FALSE),IF(I821=45001,VLOOKUP(J821,'ISO-reference'!$A$1:$B$40,2,FALSE),IF(I821=21001,VLOOKUP(J821,'ISO-reference'!$E$1:$F$75,2,FALSE),"No ISO Mapping")))</f>
        <v> Documented information</v>
      </c>
      <c r="L821" s="15" t="s">
        <v>27</v>
      </c>
      <c r="M821" s="18"/>
      <c r="N821" s="19">
        <v>44220.0</v>
      </c>
      <c r="O821" s="19">
        <v>44217.0</v>
      </c>
      <c r="P821" s="14" t="s">
        <v>1523</v>
      </c>
      <c r="Q821" s="13" t="str">
        <f t="shared" si="2"/>
        <v>Closed</v>
      </c>
      <c r="R821" s="17">
        <f t="shared" si="41"/>
        <v>58</v>
      </c>
      <c r="S821" s="17">
        <f t="shared" si="4"/>
        <v>-3</v>
      </c>
      <c r="T821" s="13"/>
      <c r="U821" s="13">
        <v>35977.0</v>
      </c>
    </row>
    <row r="822" ht="15.75" hidden="1" customHeight="1">
      <c r="A822" s="5">
        <v>821.0</v>
      </c>
      <c r="B822" s="39" t="s">
        <v>1524</v>
      </c>
      <c r="C822" s="7" t="s">
        <v>22</v>
      </c>
      <c r="D822" s="8">
        <v>44159.0</v>
      </c>
      <c r="E822" s="8" t="s">
        <v>23</v>
      </c>
      <c r="F822" s="8" t="s">
        <v>766</v>
      </c>
      <c r="G822" s="7" t="s">
        <v>951</v>
      </c>
      <c r="H822" s="20" t="s">
        <v>33</v>
      </c>
      <c r="I822" s="5">
        <v>9001.0</v>
      </c>
      <c r="J822" s="7">
        <v>7.5</v>
      </c>
      <c r="K822" s="6" t="str">
        <f>IF(I822=9001,VLOOKUP(J822,'ISO-reference'!$C$1:$D$67,2,FALSE),IF(I822=45001,VLOOKUP(J822,'ISO-reference'!$A$1:$B$40,2,FALSE),IF(I822=21001,VLOOKUP(J822,'ISO-reference'!$E$1:$F$75,2,FALSE),"No ISO Mapping")))</f>
        <v> Documented information</v>
      </c>
      <c r="L822" s="7" t="s">
        <v>30</v>
      </c>
      <c r="M822" s="11"/>
      <c r="N822" s="12">
        <v>44220.0</v>
      </c>
      <c r="O822" s="12">
        <v>44217.0</v>
      </c>
      <c r="P822" s="6" t="s">
        <v>1525</v>
      </c>
      <c r="Q822" s="5" t="str">
        <f t="shared" si="2"/>
        <v>Closed</v>
      </c>
      <c r="R822" s="10">
        <f t="shared" si="41"/>
        <v>58</v>
      </c>
      <c r="S822" s="10">
        <f t="shared" si="4"/>
        <v>-3</v>
      </c>
      <c r="T822" s="5"/>
      <c r="U822" s="5">
        <v>35979.0</v>
      </c>
    </row>
    <row r="823" ht="15.75" hidden="1" customHeight="1">
      <c r="A823" s="13">
        <v>822.0</v>
      </c>
      <c r="B823" s="40" t="s">
        <v>1526</v>
      </c>
      <c r="C823" s="15" t="s">
        <v>22</v>
      </c>
      <c r="D823" s="16">
        <v>44155.0</v>
      </c>
      <c r="E823" s="16" t="s">
        <v>23</v>
      </c>
      <c r="F823" s="16" t="s">
        <v>766</v>
      </c>
      <c r="G823" s="15" t="s">
        <v>767</v>
      </c>
      <c r="H823" s="20" t="s">
        <v>105</v>
      </c>
      <c r="I823" s="13">
        <v>9001.0</v>
      </c>
      <c r="J823" s="15">
        <v>7.3</v>
      </c>
      <c r="K823" s="14" t="str">
        <f>IF(I823=9001,VLOOKUP(J823,'ISO-reference'!$C$1:$D$67,2,FALSE),IF(I823=45001,VLOOKUP(J823,'ISO-reference'!$A$1:$B$40,2,FALSE),IF(I823=21001,VLOOKUP(J823,'ISO-reference'!$E$1:$F$75,2,FALSE),"No ISO Mapping")))</f>
        <v> Awareness</v>
      </c>
      <c r="L823" s="15" t="s">
        <v>111</v>
      </c>
      <c r="M823" s="18"/>
      <c r="N823" s="19">
        <v>44216.0</v>
      </c>
      <c r="O823" s="19">
        <v>44221.0</v>
      </c>
      <c r="P823" s="14" t="s">
        <v>1513</v>
      </c>
      <c r="Q823" s="13" t="str">
        <f t="shared" si="2"/>
        <v>Closed</v>
      </c>
      <c r="R823" s="17">
        <f t="shared" si="41"/>
        <v>66</v>
      </c>
      <c r="S823" s="17">
        <f t="shared" si="4"/>
        <v>5</v>
      </c>
      <c r="T823" s="13"/>
      <c r="U823" s="13">
        <v>35981.0</v>
      </c>
    </row>
    <row r="824" ht="15.75" hidden="1" customHeight="1">
      <c r="A824" s="5">
        <v>823.0</v>
      </c>
      <c r="B824" s="39" t="s">
        <v>1527</v>
      </c>
      <c r="C824" s="7" t="s">
        <v>22</v>
      </c>
      <c r="D824" s="8">
        <v>44155.0</v>
      </c>
      <c r="E824" s="8" t="s">
        <v>23</v>
      </c>
      <c r="F824" s="8" t="s">
        <v>766</v>
      </c>
      <c r="G824" s="7" t="s">
        <v>767</v>
      </c>
      <c r="H824" s="20" t="s">
        <v>105</v>
      </c>
      <c r="I824" s="5">
        <v>9001.0</v>
      </c>
      <c r="J824" s="7">
        <v>4.2</v>
      </c>
      <c r="K824" s="6" t="str">
        <f>IF(I824=9001,VLOOKUP(J824,'ISO-reference'!$C$1:$D$67,2,FALSE),IF(I824=45001,VLOOKUP(J824,'ISO-reference'!$A$1:$B$40,2,FALSE),IF(I824=21001,VLOOKUP(J824,'ISO-reference'!$E$1:$F$75,2,FALSE),"No ISO Mapping")))</f>
        <v> Needs &amp; Expectations</v>
      </c>
      <c r="L824" s="7" t="s">
        <v>111</v>
      </c>
      <c r="M824" s="11"/>
      <c r="N824" s="12">
        <v>44216.0</v>
      </c>
      <c r="O824" s="12">
        <v>44223.0</v>
      </c>
      <c r="P824" s="6" t="s">
        <v>1528</v>
      </c>
      <c r="Q824" s="5" t="str">
        <f t="shared" si="2"/>
        <v>Closed</v>
      </c>
      <c r="R824" s="10">
        <f t="shared" si="41"/>
        <v>68</v>
      </c>
      <c r="S824" s="10">
        <f t="shared" si="4"/>
        <v>7</v>
      </c>
      <c r="T824" s="5"/>
      <c r="U824" s="5">
        <v>35982.0</v>
      </c>
    </row>
    <row r="825" ht="15.75" hidden="1" customHeight="1">
      <c r="A825" s="13">
        <v>824.0</v>
      </c>
      <c r="B825" s="40" t="s">
        <v>1529</v>
      </c>
      <c r="C825" s="15" t="s">
        <v>22</v>
      </c>
      <c r="D825" s="16">
        <v>44155.0</v>
      </c>
      <c r="E825" s="16" t="s">
        <v>23</v>
      </c>
      <c r="F825" s="16" t="s">
        <v>766</v>
      </c>
      <c r="G825" s="15" t="s">
        <v>767</v>
      </c>
      <c r="H825" s="20" t="s">
        <v>105</v>
      </c>
      <c r="I825" s="13">
        <v>9001.0</v>
      </c>
      <c r="J825" s="15">
        <v>7.5</v>
      </c>
      <c r="K825" s="14" t="str">
        <f>IF(I825=9001,VLOOKUP(J825,'ISO-reference'!$C$1:$D$67,2,FALSE),IF(I825=45001,VLOOKUP(J825,'ISO-reference'!$A$1:$B$40,2,FALSE),IF(I825=21001,VLOOKUP(J825,'ISO-reference'!$E$1:$F$75,2,FALSE),"No ISO Mapping")))</f>
        <v> Documented information</v>
      </c>
      <c r="L825" s="15" t="s">
        <v>512</v>
      </c>
      <c r="M825" s="18"/>
      <c r="N825" s="19">
        <v>44216.0</v>
      </c>
      <c r="O825" s="19">
        <v>44223.0</v>
      </c>
      <c r="P825" s="14" t="s">
        <v>1530</v>
      </c>
      <c r="Q825" s="13" t="str">
        <f t="shared" si="2"/>
        <v>Closed</v>
      </c>
      <c r="R825" s="17">
        <f t="shared" si="41"/>
        <v>68</v>
      </c>
      <c r="S825" s="17">
        <f t="shared" si="4"/>
        <v>7</v>
      </c>
      <c r="T825" s="13"/>
      <c r="U825" s="13">
        <v>35994.0</v>
      </c>
    </row>
    <row r="826" ht="15.75" hidden="1" customHeight="1">
      <c r="A826" s="5">
        <v>825.0</v>
      </c>
      <c r="B826" s="39" t="s">
        <v>1531</v>
      </c>
      <c r="C826" s="7" t="s">
        <v>22</v>
      </c>
      <c r="D826" s="8">
        <v>44155.0</v>
      </c>
      <c r="E826" s="8" t="s">
        <v>23</v>
      </c>
      <c r="F826" s="8" t="s">
        <v>766</v>
      </c>
      <c r="G826" s="7" t="s">
        <v>767</v>
      </c>
      <c r="H826" s="20" t="s">
        <v>33</v>
      </c>
      <c r="I826" s="5">
        <v>9001.0</v>
      </c>
      <c r="J826" s="7" t="s">
        <v>1532</v>
      </c>
      <c r="K826" s="6" t="str">
        <f>IF(I826=9001,VLOOKUP(J826,'ISO-reference'!$C$1:$D$67,2,FALSE),IF(I826=45001,VLOOKUP(J826,'ISO-reference'!$A$1:$B$40,2,FALSE),IF(I826=21001,VLOOKUP(J826,'ISO-reference'!$E$1:$F$75,2,FALSE),"No ISO Mapping")))</f>
        <v> Post-delivery activities</v>
      </c>
      <c r="L826" s="7" t="s">
        <v>512</v>
      </c>
      <c r="M826" s="11"/>
      <c r="N826" s="12">
        <v>44216.0</v>
      </c>
      <c r="O826" s="12">
        <v>44223.0</v>
      </c>
      <c r="P826" s="6" t="s">
        <v>1533</v>
      </c>
      <c r="Q826" s="5" t="str">
        <f t="shared" si="2"/>
        <v>Closed</v>
      </c>
      <c r="R826" s="10">
        <f t="shared" si="41"/>
        <v>68</v>
      </c>
      <c r="S826" s="10">
        <f t="shared" si="4"/>
        <v>7</v>
      </c>
      <c r="T826" s="5"/>
      <c r="U826" s="5">
        <v>35995.0</v>
      </c>
    </row>
    <row r="827" ht="15.75" hidden="1" customHeight="1">
      <c r="A827" s="13">
        <v>826.0</v>
      </c>
      <c r="B827" s="40" t="s">
        <v>1534</v>
      </c>
      <c r="C827" s="15" t="s">
        <v>22</v>
      </c>
      <c r="D827" s="16">
        <v>44155.0</v>
      </c>
      <c r="E827" s="16" t="s">
        <v>23</v>
      </c>
      <c r="F827" s="16" t="s">
        <v>766</v>
      </c>
      <c r="G827" s="15" t="s">
        <v>767</v>
      </c>
      <c r="H827" s="20" t="s">
        <v>33</v>
      </c>
      <c r="I827" s="13">
        <v>9001.0</v>
      </c>
      <c r="J827" s="15" t="s">
        <v>44</v>
      </c>
      <c r="K827" s="14" t="str">
        <f>IF(I827=9001,VLOOKUP(J827,'ISO-reference'!$C$1:$D$67,2,FALSE),IF(I827=45001,VLOOKUP(J827,'ISO-reference'!$A$1:$B$40,2,FALSE),IF(I827=21001,VLOOKUP(J827,'ISO-reference'!$E$1:$F$75,2,FALSE),"No ISO Mapping")))</f>
        <v> Monitoring &amp; measuring resources</v>
      </c>
      <c r="L827" s="15" t="s">
        <v>35</v>
      </c>
      <c r="M827" s="18"/>
      <c r="N827" s="19">
        <v>44216.0</v>
      </c>
      <c r="O827" s="19">
        <v>44223.0</v>
      </c>
      <c r="P827" s="14" t="s">
        <v>1535</v>
      </c>
      <c r="Q827" s="13" t="str">
        <f t="shared" si="2"/>
        <v>Closed</v>
      </c>
      <c r="R827" s="17">
        <f t="shared" si="41"/>
        <v>68</v>
      </c>
      <c r="S827" s="17">
        <f t="shared" si="4"/>
        <v>7</v>
      </c>
      <c r="T827" s="13"/>
      <c r="U827" s="13">
        <v>35996.0</v>
      </c>
    </row>
    <row r="828" ht="15.75" hidden="1" customHeight="1">
      <c r="A828" s="5">
        <v>827.0</v>
      </c>
      <c r="B828" s="39" t="s">
        <v>1536</v>
      </c>
      <c r="C828" s="7" t="s">
        <v>22</v>
      </c>
      <c r="D828" s="8">
        <v>44155.0</v>
      </c>
      <c r="E828" s="8" t="s">
        <v>23</v>
      </c>
      <c r="F828" s="8" t="s">
        <v>766</v>
      </c>
      <c r="G828" s="7" t="s">
        <v>767</v>
      </c>
      <c r="H828" s="20" t="s">
        <v>33</v>
      </c>
      <c r="I828" s="5">
        <v>9001.0</v>
      </c>
      <c r="J828" s="7" t="s">
        <v>44</v>
      </c>
      <c r="K828" s="6" t="str">
        <f>IF(I828=9001,VLOOKUP(J828,'ISO-reference'!$C$1:$D$67,2,FALSE),IF(I828=45001,VLOOKUP(J828,'ISO-reference'!$A$1:$B$40,2,FALSE),IF(I828=21001,VLOOKUP(J828,'ISO-reference'!$E$1:$F$75,2,FALSE),"No ISO Mapping")))</f>
        <v> Monitoring &amp; measuring resources</v>
      </c>
      <c r="L828" s="7" t="s">
        <v>35</v>
      </c>
      <c r="M828" s="11"/>
      <c r="N828" s="12">
        <v>44216.0</v>
      </c>
      <c r="O828" s="12">
        <v>44223.0</v>
      </c>
      <c r="P828" s="6" t="s">
        <v>1537</v>
      </c>
      <c r="Q828" s="5" t="str">
        <f t="shared" si="2"/>
        <v>Closed</v>
      </c>
      <c r="R828" s="10">
        <f t="shared" si="41"/>
        <v>68</v>
      </c>
      <c r="S828" s="10">
        <f t="shared" si="4"/>
        <v>7</v>
      </c>
      <c r="T828" s="5"/>
      <c r="U828" s="5">
        <v>35997.0</v>
      </c>
    </row>
    <row r="829" ht="15.75" hidden="1" customHeight="1">
      <c r="A829" s="13">
        <v>828.0</v>
      </c>
      <c r="B829" s="40" t="s">
        <v>1538</v>
      </c>
      <c r="C829" s="15" t="s">
        <v>22</v>
      </c>
      <c r="D829" s="16">
        <v>44155.0</v>
      </c>
      <c r="E829" s="16" t="s">
        <v>23</v>
      </c>
      <c r="F829" s="16" t="s">
        <v>766</v>
      </c>
      <c r="G829" s="15" t="s">
        <v>767</v>
      </c>
      <c r="H829" s="20" t="s">
        <v>33</v>
      </c>
      <c r="I829" s="13">
        <v>9001.0</v>
      </c>
      <c r="J829" s="15">
        <v>6.3</v>
      </c>
      <c r="K829" s="14" t="str">
        <f>IF(I829=9001,VLOOKUP(J829,'ISO-reference'!$C$1:$D$67,2,FALSE),IF(I829=45001,VLOOKUP(J829,'ISO-reference'!$A$1:$B$40,2,FALSE),IF(I829=21001,VLOOKUP(J829,'ISO-reference'!$E$1:$F$75,2,FALSE),"No ISO Mapping")))</f>
        <v> Planning of changes</v>
      </c>
      <c r="L829" s="15" t="s">
        <v>35</v>
      </c>
      <c r="M829" s="18"/>
      <c r="N829" s="19">
        <v>44216.0</v>
      </c>
      <c r="O829" s="19">
        <v>44223.0</v>
      </c>
      <c r="P829" s="14" t="s">
        <v>1539</v>
      </c>
      <c r="Q829" s="13" t="str">
        <f t="shared" si="2"/>
        <v>Closed</v>
      </c>
      <c r="R829" s="17">
        <f t="shared" si="41"/>
        <v>68</v>
      </c>
      <c r="S829" s="17">
        <f t="shared" si="4"/>
        <v>7</v>
      </c>
      <c r="T829" s="13"/>
      <c r="U829" s="13">
        <v>36000.0</v>
      </c>
    </row>
    <row r="830" ht="15.75" hidden="1" customHeight="1">
      <c r="A830" s="5">
        <v>829.0</v>
      </c>
      <c r="B830" s="39" t="s">
        <v>1540</v>
      </c>
      <c r="C830" s="7" t="s">
        <v>22</v>
      </c>
      <c r="D830" s="8">
        <v>44155.0</v>
      </c>
      <c r="E830" s="8" t="s">
        <v>23</v>
      </c>
      <c r="F830" s="8" t="s">
        <v>766</v>
      </c>
      <c r="G830" s="7" t="s">
        <v>767</v>
      </c>
      <c r="H830" s="20" t="s">
        <v>33</v>
      </c>
      <c r="I830" s="5">
        <v>9001.0</v>
      </c>
      <c r="J830" s="7">
        <v>6.1</v>
      </c>
      <c r="K830" s="6" t="str">
        <f>IF(I830=9001,VLOOKUP(J830,'ISO-reference'!$C$1:$D$67,2,FALSE),IF(I830=45001,VLOOKUP(J830,'ISO-reference'!$A$1:$B$40,2,FALSE),IF(I830=21001,VLOOKUP(J830,'ISO-reference'!$E$1:$F$75,2,FALSE),"No ISO Mapping")))</f>
        <v> Address risk &amp; opportunity</v>
      </c>
      <c r="L830" s="7" t="s">
        <v>30</v>
      </c>
      <c r="M830" s="11"/>
      <c r="N830" s="12">
        <v>44216.0</v>
      </c>
      <c r="O830" s="12">
        <v>44223.0</v>
      </c>
      <c r="P830" s="6" t="s">
        <v>1541</v>
      </c>
      <c r="Q830" s="5" t="str">
        <f t="shared" si="2"/>
        <v>Closed</v>
      </c>
      <c r="R830" s="10">
        <f t="shared" si="41"/>
        <v>68</v>
      </c>
      <c r="S830" s="10">
        <f t="shared" si="4"/>
        <v>7</v>
      </c>
      <c r="T830" s="5"/>
      <c r="U830" s="5">
        <v>36005.0</v>
      </c>
    </row>
    <row r="831" ht="15.75" hidden="1" customHeight="1">
      <c r="A831" s="13">
        <v>830.0</v>
      </c>
      <c r="B831" s="40" t="s">
        <v>1542</v>
      </c>
      <c r="C831" s="15" t="s">
        <v>22</v>
      </c>
      <c r="D831" s="16">
        <v>44155.0</v>
      </c>
      <c r="E831" s="16" t="s">
        <v>23</v>
      </c>
      <c r="F831" s="16" t="s">
        <v>766</v>
      </c>
      <c r="G831" s="15" t="s">
        <v>767</v>
      </c>
      <c r="H831" s="20" t="s">
        <v>33</v>
      </c>
      <c r="I831" s="13">
        <v>9001.0</v>
      </c>
      <c r="J831" s="15" t="s">
        <v>83</v>
      </c>
      <c r="K831" s="14" t="str">
        <f>IF(I831=9001,VLOOKUP(J831,'ISO-reference'!$C$1:$D$67,2,FALSE),IF(I831=45001,VLOOKUP(J831,'ISO-reference'!$A$1:$B$40,2,FALSE),IF(I831=21001,VLOOKUP(J831,'ISO-reference'!$E$1:$F$75,2,FALSE),"No ISO Mapping")))</f>
        <v> General (External Processes)</v>
      </c>
      <c r="L831" s="15" t="s">
        <v>30</v>
      </c>
      <c r="M831" s="18"/>
      <c r="N831" s="19">
        <v>44216.0</v>
      </c>
      <c r="O831" s="19">
        <v>44223.0</v>
      </c>
      <c r="P831" s="14" t="s">
        <v>1541</v>
      </c>
      <c r="Q831" s="13" t="str">
        <f t="shared" si="2"/>
        <v>Closed</v>
      </c>
      <c r="R831" s="17">
        <f t="shared" si="41"/>
        <v>68</v>
      </c>
      <c r="S831" s="17">
        <f t="shared" si="4"/>
        <v>7</v>
      </c>
      <c r="T831" s="13"/>
      <c r="U831" s="13">
        <v>36006.0</v>
      </c>
    </row>
    <row r="832" ht="15.75" hidden="1" customHeight="1">
      <c r="A832" s="5">
        <v>831.0</v>
      </c>
      <c r="B832" s="39" t="s">
        <v>1543</v>
      </c>
      <c r="C832" s="7" t="s">
        <v>22</v>
      </c>
      <c r="D832" s="8">
        <v>44155.0</v>
      </c>
      <c r="E832" s="8" t="s">
        <v>23</v>
      </c>
      <c r="F832" s="8" t="s">
        <v>766</v>
      </c>
      <c r="G832" s="7" t="s">
        <v>767</v>
      </c>
      <c r="H832" s="20" t="s">
        <v>33</v>
      </c>
      <c r="I832" s="5">
        <v>9001.0</v>
      </c>
      <c r="J832" s="7" t="s">
        <v>72</v>
      </c>
      <c r="K832" s="6" t="str">
        <f>IF(I832=9001,VLOOKUP(J832,'ISO-reference'!$C$1:$D$67,2,FALSE),IF(I832=45001,VLOOKUP(J832,'ISO-reference'!$A$1:$B$40,2,FALSE),IF(I832=21001,VLOOKUP(J832,'ISO-reference'!$E$1:$F$75,2,FALSE),"No ISO Mapping")))</f>
        <v> Creating and updating</v>
      </c>
      <c r="L832" s="7" t="s">
        <v>27</v>
      </c>
      <c r="M832" s="11"/>
      <c r="N832" s="12">
        <v>44216.0</v>
      </c>
      <c r="O832" s="12">
        <v>44223.0</v>
      </c>
      <c r="P832" s="6" t="s">
        <v>1535</v>
      </c>
      <c r="Q832" s="5" t="str">
        <f t="shared" si="2"/>
        <v>Closed</v>
      </c>
      <c r="R832" s="10">
        <f t="shared" si="41"/>
        <v>68</v>
      </c>
      <c r="S832" s="10">
        <f t="shared" si="4"/>
        <v>7</v>
      </c>
      <c r="T832" s="5"/>
      <c r="U832" s="5">
        <v>36007.0</v>
      </c>
    </row>
    <row r="833" ht="15.75" hidden="1" customHeight="1">
      <c r="A833" s="13">
        <v>832.0</v>
      </c>
      <c r="B833" s="40" t="s">
        <v>1544</v>
      </c>
      <c r="C833" s="15" t="s">
        <v>22</v>
      </c>
      <c r="D833" s="16">
        <v>44161.0</v>
      </c>
      <c r="E833" s="16" t="s">
        <v>23</v>
      </c>
      <c r="F833" s="16" t="s">
        <v>154</v>
      </c>
      <c r="G833" s="15" t="s">
        <v>155</v>
      </c>
      <c r="H833" s="20" t="s">
        <v>105</v>
      </c>
      <c r="I833" s="13">
        <v>9001.0</v>
      </c>
      <c r="J833" s="15">
        <v>4.2</v>
      </c>
      <c r="K833" s="14" t="str">
        <f>IF(I833=9001,VLOOKUP(J833,'ISO-reference'!$C$1:$D$67,2,FALSE),IF(I833=45001,VLOOKUP(J833,'ISO-reference'!$A$1:$B$40,2,FALSE),IF(I833=21001,VLOOKUP(J833,'ISO-reference'!$E$1:$F$75,2,FALSE),"No ISO Mapping")))</f>
        <v> Needs &amp; Expectations</v>
      </c>
      <c r="L833" s="15" t="s">
        <v>111</v>
      </c>
      <c r="M833" s="18"/>
      <c r="N833" s="19">
        <v>44211.0</v>
      </c>
      <c r="O833" s="19">
        <v>44198.0</v>
      </c>
      <c r="P833" s="14" t="s">
        <v>1545</v>
      </c>
      <c r="Q833" s="13" t="str">
        <f t="shared" si="2"/>
        <v>Closed</v>
      </c>
      <c r="R833" s="17">
        <f t="shared" si="41"/>
        <v>37</v>
      </c>
      <c r="S833" s="17">
        <f t="shared" si="4"/>
        <v>-13</v>
      </c>
      <c r="T833" s="13"/>
      <c r="U833" s="13">
        <v>36043.0</v>
      </c>
    </row>
    <row r="834" ht="15.75" hidden="1" customHeight="1">
      <c r="A834" s="5">
        <v>833.0</v>
      </c>
      <c r="B834" s="39" t="s">
        <v>1546</v>
      </c>
      <c r="C834" s="7" t="s">
        <v>22</v>
      </c>
      <c r="D834" s="8">
        <v>44161.0</v>
      </c>
      <c r="E834" s="8" t="s">
        <v>23</v>
      </c>
      <c r="F834" s="8" t="s">
        <v>154</v>
      </c>
      <c r="G834" s="7" t="s">
        <v>155</v>
      </c>
      <c r="H834" s="20" t="s">
        <v>33</v>
      </c>
      <c r="I834" s="5">
        <v>9001.0</v>
      </c>
      <c r="J834" s="7" t="s">
        <v>59</v>
      </c>
      <c r="K834" s="6" t="str">
        <f>IF(I834=9001,VLOOKUP(J834,'ISO-reference'!$C$1:$D$67,2,FALSE),IF(I834=45001,VLOOKUP(J834,'ISO-reference'!$A$1:$B$40,2,FALSE),IF(I834=21001,VLOOKUP(J834,'ISO-reference'!$E$1:$F$75,2,FALSE),"No ISO Mapping")))</f>
        <v> People</v>
      </c>
      <c r="L834" s="7" t="s">
        <v>27</v>
      </c>
      <c r="M834" s="11"/>
      <c r="N834" s="12">
        <v>44211.0</v>
      </c>
      <c r="O834" s="12">
        <v>44238.0</v>
      </c>
      <c r="P834" s="6" t="s">
        <v>1547</v>
      </c>
      <c r="Q834" s="5" t="str">
        <f t="shared" si="2"/>
        <v>Closed</v>
      </c>
      <c r="R834" s="10">
        <f t="shared" si="41"/>
        <v>77</v>
      </c>
      <c r="S834" s="10">
        <f t="shared" si="4"/>
        <v>27</v>
      </c>
      <c r="T834" s="5"/>
      <c r="U834" s="5">
        <v>36044.0</v>
      </c>
    </row>
    <row r="835" ht="15.75" hidden="1" customHeight="1">
      <c r="A835" s="13">
        <v>834.0</v>
      </c>
      <c r="B835" s="40" t="s">
        <v>1548</v>
      </c>
      <c r="C835" s="15" t="s">
        <v>22</v>
      </c>
      <c r="D835" s="16">
        <v>44161.0</v>
      </c>
      <c r="E835" s="16" t="s">
        <v>23</v>
      </c>
      <c r="F835" s="16" t="s">
        <v>154</v>
      </c>
      <c r="G835" s="15" t="s">
        <v>155</v>
      </c>
      <c r="H835" s="20" t="s">
        <v>33</v>
      </c>
      <c r="I835" s="13">
        <v>9001.0</v>
      </c>
      <c r="J835" s="15">
        <v>7.3</v>
      </c>
      <c r="K835" s="14" t="str">
        <f>IF(I835=9001,VLOOKUP(J835,'ISO-reference'!$C$1:$D$67,2,FALSE),IF(I835=45001,VLOOKUP(J835,'ISO-reference'!$A$1:$B$40,2,FALSE),IF(I835=21001,VLOOKUP(J835,'ISO-reference'!$E$1:$F$75,2,FALSE),"No ISO Mapping")))</f>
        <v> Awareness</v>
      </c>
      <c r="L835" s="15" t="s">
        <v>89</v>
      </c>
      <c r="M835" s="18"/>
      <c r="N835" s="19">
        <v>44211.0</v>
      </c>
      <c r="O835" s="19">
        <v>44221.0</v>
      </c>
      <c r="P835" s="14" t="s">
        <v>1549</v>
      </c>
      <c r="Q835" s="13" t="str">
        <f t="shared" si="2"/>
        <v>Closed</v>
      </c>
      <c r="R835" s="17">
        <f t="shared" si="41"/>
        <v>60</v>
      </c>
      <c r="S835" s="17">
        <f t="shared" si="4"/>
        <v>10</v>
      </c>
      <c r="T835" s="13"/>
      <c r="U835" s="13">
        <v>36045.0</v>
      </c>
    </row>
    <row r="836" ht="15.75" hidden="1" customHeight="1">
      <c r="A836" s="5">
        <v>835.0</v>
      </c>
      <c r="B836" s="39" t="s">
        <v>1550</v>
      </c>
      <c r="C836" s="7" t="s">
        <v>22</v>
      </c>
      <c r="D836" s="8">
        <v>44161.0</v>
      </c>
      <c r="E836" s="8" t="s">
        <v>23</v>
      </c>
      <c r="F836" s="8" t="s">
        <v>154</v>
      </c>
      <c r="G836" s="7" t="s">
        <v>155</v>
      </c>
      <c r="H836" s="20" t="s">
        <v>33</v>
      </c>
      <c r="I836" s="5">
        <v>45001.0</v>
      </c>
      <c r="J836" s="7" t="s">
        <v>456</v>
      </c>
      <c r="K836" s="6" t="str">
        <f>IF(I836=9001,VLOOKUP(J836,'ISO-reference'!$C$1:$D$67,2,FALSE),IF(I836=45001,VLOOKUP(J836,'ISO-reference'!$A$1:$B$40,2,FALSE),IF(I836=21001,VLOOKUP(J836,'ISO-reference'!$E$1:$F$75,2,FALSE),"No ISO Mapping")))</f>
        <v> Hazard identification &amp; assessment of risks and opportunities</v>
      </c>
      <c r="L836" s="7" t="s">
        <v>111</v>
      </c>
      <c r="M836" s="11"/>
      <c r="N836" s="12">
        <v>44211.0</v>
      </c>
      <c r="O836" s="12">
        <v>44198.0</v>
      </c>
      <c r="P836" s="6" t="s">
        <v>1551</v>
      </c>
      <c r="Q836" s="5" t="str">
        <f t="shared" si="2"/>
        <v>Closed</v>
      </c>
      <c r="R836" s="10">
        <f t="shared" si="41"/>
        <v>37</v>
      </c>
      <c r="S836" s="10">
        <f t="shared" si="4"/>
        <v>-13</v>
      </c>
      <c r="T836" s="5"/>
      <c r="U836" s="5">
        <v>36047.0</v>
      </c>
    </row>
    <row r="837" ht="15.75" hidden="1" customHeight="1">
      <c r="A837" s="13">
        <v>836.0</v>
      </c>
      <c r="B837" s="40" t="s">
        <v>1552</v>
      </c>
      <c r="C837" s="15" t="s">
        <v>22</v>
      </c>
      <c r="D837" s="16">
        <v>44161.0</v>
      </c>
      <c r="E837" s="16" t="s">
        <v>23</v>
      </c>
      <c r="F837" s="16" t="s">
        <v>154</v>
      </c>
      <c r="G837" s="15" t="s">
        <v>155</v>
      </c>
      <c r="H837" s="20" t="s">
        <v>33</v>
      </c>
      <c r="I837" s="13">
        <v>45001.0</v>
      </c>
      <c r="J837" s="15">
        <v>7.2</v>
      </c>
      <c r="K837" s="14" t="str">
        <f>IF(I837=9001,VLOOKUP(J837,'ISO-reference'!$C$1:$D$67,2,FALSE),IF(I837=45001,VLOOKUP(J837,'ISO-reference'!$A$1:$B$40,2,FALSE),IF(I837=21001,VLOOKUP(J837,'ISO-reference'!$E$1:$F$75,2,FALSE),"No ISO Mapping")))</f>
        <v> Competence</v>
      </c>
      <c r="L837" s="15" t="s">
        <v>27</v>
      </c>
      <c r="M837" s="18"/>
      <c r="N837" s="19">
        <v>44211.0</v>
      </c>
      <c r="O837" s="19">
        <v>44224.0</v>
      </c>
      <c r="P837" s="14" t="s">
        <v>1553</v>
      </c>
      <c r="Q837" s="13" t="str">
        <f t="shared" si="2"/>
        <v>Closed</v>
      </c>
      <c r="R837" s="17">
        <f t="shared" si="41"/>
        <v>63</v>
      </c>
      <c r="S837" s="17">
        <f t="shared" si="4"/>
        <v>13</v>
      </c>
      <c r="T837" s="13"/>
      <c r="U837" s="13">
        <v>36048.0</v>
      </c>
    </row>
    <row r="838" ht="15.75" hidden="1" customHeight="1">
      <c r="A838" s="5">
        <v>837.0</v>
      </c>
      <c r="B838" s="39" t="s">
        <v>1554</v>
      </c>
      <c r="C838" s="7" t="s">
        <v>22</v>
      </c>
      <c r="D838" s="8">
        <v>44180.0</v>
      </c>
      <c r="E838" s="8" t="s">
        <v>23</v>
      </c>
      <c r="F838" s="8" t="s">
        <v>766</v>
      </c>
      <c r="G838" s="7" t="s">
        <v>767</v>
      </c>
      <c r="H838" s="20" t="s">
        <v>33</v>
      </c>
      <c r="I838" s="5">
        <v>9001.0</v>
      </c>
      <c r="J838" s="7">
        <v>9.3</v>
      </c>
      <c r="K838" s="6" t="str">
        <f>IF(I838=9001,VLOOKUP(J838,'ISO-reference'!$C$1:$D$67,2,FALSE),IF(I838=45001,VLOOKUP(J838,'ISO-reference'!$A$1:$B$40,2,FALSE),IF(I838=21001,VLOOKUP(J838,'ISO-reference'!$E$1:$F$75,2,FALSE),"No ISO Mapping")))</f>
        <v> Management review</v>
      </c>
      <c r="L838" s="7" t="s">
        <v>89</v>
      </c>
      <c r="M838" s="11"/>
      <c r="N838" s="12">
        <v>44242.0</v>
      </c>
      <c r="O838" s="12">
        <v>44200.0</v>
      </c>
      <c r="P838" s="6" t="s">
        <v>1555</v>
      </c>
      <c r="Q838" s="5" t="str">
        <f t="shared" si="2"/>
        <v>Closed</v>
      </c>
      <c r="R838" s="10">
        <f t="shared" si="41"/>
        <v>20</v>
      </c>
      <c r="S838" s="10">
        <f t="shared" si="4"/>
        <v>-42</v>
      </c>
      <c r="T838" s="5"/>
      <c r="U838" s="5">
        <v>36774.0</v>
      </c>
    </row>
    <row r="839" ht="15.75" hidden="1" customHeight="1">
      <c r="A839" s="13">
        <v>838.0</v>
      </c>
      <c r="B839" s="40" t="s">
        <v>1556</v>
      </c>
      <c r="C839" s="15" t="s">
        <v>22</v>
      </c>
      <c r="D839" s="16">
        <v>44180.0</v>
      </c>
      <c r="E839" s="16" t="s">
        <v>23</v>
      </c>
      <c r="F839" s="16" t="s">
        <v>766</v>
      </c>
      <c r="G839" s="15" t="s">
        <v>767</v>
      </c>
      <c r="H839" s="20" t="s">
        <v>33</v>
      </c>
      <c r="I839" s="13">
        <v>9001.0</v>
      </c>
      <c r="J839" s="15">
        <v>4.4</v>
      </c>
      <c r="K839" s="14" t="str">
        <f>IF(I839=9001,VLOOKUP(J839,'ISO-reference'!$C$1:$D$67,2,FALSE),IF(I839=45001,VLOOKUP(J839,'ISO-reference'!$A$1:$B$40,2,FALSE),IF(I839=21001,VLOOKUP(J839,'ISO-reference'!$E$1:$F$75,2,FALSE),"No ISO Mapping")))</f>
        <v> QMS System &amp; Processes</v>
      </c>
      <c r="L839" s="15" t="s">
        <v>89</v>
      </c>
      <c r="M839" s="18"/>
      <c r="N839" s="19">
        <v>44242.0</v>
      </c>
      <c r="O839" s="19">
        <v>44216.0</v>
      </c>
      <c r="P839" s="14" t="s">
        <v>1557</v>
      </c>
      <c r="Q839" s="13" t="str">
        <f t="shared" si="2"/>
        <v>Closed</v>
      </c>
      <c r="R839" s="17">
        <f t="shared" si="41"/>
        <v>36</v>
      </c>
      <c r="S839" s="17">
        <f t="shared" si="4"/>
        <v>-26</v>
      </c>
      <c r="T839" s="13"/>
      <c r="U839" s="13">
        <v>36776.0</v>
      </c>
    </row>
    <row r="840" ht="15.75" hidden="1" customHeight="1">
      <c r="A840" s="5">
        <v>839.0</v>
      </c>
      <c r="B840" s="39" t="s">
        <v>1558</v>
      </c>
      <c r="C840" s="7" t="s">
        <v>22</v>
      </c>
      <c r="D840" s="8">
        <v>44180.0</v>
      </c>
      <c r="E840" s="8" t="s">
        <v>23</v>
      </c>
      <c r="F840" s="8" t="s">
        <v>766</v>
      </c>
      <c r="G840" s="7" t="s">
        <v>767</v>
      </c>
      <c r="H840" s="20" t="s">
        <v>33</v>
      </c>
      <c r="I840" s="5">
        <v>9001.0</v>
      </c>
      <c r="J840" s="7">
        <v>7.4</v>
      </c>
      <c r="K840" s="6" t="str">
        <f>IF(I840=9001,VLOOKUP(J840,'ISO-reference'!$C$1:$D$67,2,FALSE),IF(I840=45001,VLOOKUP(J840,'ISO-reference'!$A$1:$B$40,2,FALSE),IF(I840=21001,VLOOKUP(J840,'ISO-reference'!$E$1:$F$75,2,FALSE),"No ISO Mapping")))</f>
        <v> Communication</v>
      </c>
      <c r="L840" s="7" t="s">
        <v>89</v>
      </c>
      <c r="M840" s="11"/>
      <c r="N840" s="12">
        <v>44242.0</v>
      </c>
      <c r="O840" s="12">
        <v>44216.0</v>
      </c>
      <c r="P840" s="6" t="s">
        <v>1559</v>
      </c>
      <c r="Q840" s="5" t="str">
        <f t="shared" si="2"/>
        <v>Closed</v>
      </c>
      <c r="R840" s="10">
        <f t="shared" si="41"/>
        <v>36</v>
      </c>
      <c r="S840" s="10">
        <f t="shared" si="4"/>
        <v>-26</v>
      </c>
      <c r="T840" s="5"/>
      <c r="U840" s="5">
        <v>36777.0</v>
      </c>
    </row>
    <row r="841" ht="15.75" hidden="1" customHeight="1">
      <c r="A841" s="13">
        <v>840.0</v>
      </c>
      <c r="B841" s="40" t="s">
        <v>1560</v>
      </c>
      <c r="C841" s="15" t="s">
        <v>22</v>
      </c>
      <c r="D841" s="16">
        <v>44180.0</v>
      </c>
      <c r="E841" s="16" t="s">
        <v>23</v>
      </c>
      <c r="F841" s="16" t="s">
        <v>766</v>
      </c>
      <c r="G841" s="15" t="s">
        <v>767</v>
      </c>
      <c r="H841" s="20" t="s">
        <v>33</v>
      </c>
      <c r="I841" s="13">
        <v>9001.0</v>
      </c>
      <c r="J841" s="15">
        <v>7.3</v>
      </c>
      <c r="K841" s="14" t="str">
        <f>IF(I841=9001,VLOOKUP(J841,'ISO-reference'!$C$1:$D$67,2,FALSE),IF(I841=45001,VLOOKUP(J841,'ISO-reference'!$A$1:$B$40,2,FALSE),IF(I841=21001,VLOOKUP(J841,'ISO-reference'!$E$1:$F$75,2,FALSE),"No ISO Mapping")))</f>
        <v> Awareness</v>
      </c>
      <c r="L841" s="15" t="s">
        <v>89</v>
      </c>
      <c r="M841" s="18"/>
      <c r="N841" s="19">
        <f t="shared" ref="N841:N868" si="42">D841+60</f>
        <v>44240</v>
      </c>
      <c r="O841" s="19">
        <v>44201.0</v>
      </c>
      <c r="P841" s="14" t="s">
        <v>1561</v>
      </c>
      <c r="Q841" s="13" t="str">
        <f t="shared" si="2"/>
        <v>Closed</v>
      </c>
      <c r="R841" s="17">
        <f t="shared" si="41"/>
        <v>21</v>
      </c>
      <c r="S841" s="17">
        <f t="shared" si="4"/>
        <v>-39</v>
      </c>
      <c r="T841" s="13"/>
      <c r="U841" s="13">
        <v>36778.0</v>
      </c>
    </row>
    <row r="842" ht="15.75" hidden="1" customHeight="1">
      <c r="A842" s="5">
        <v>841.0</v>
      </c>
      <c r="B842" s="39" t="s">
        <v>1562</v>
      </c>
      <c r="C842" s="7" t="s">
        <v>153</v>
      </c>
      <c r="D842" s="8">
        <v>44341.0</v>
      </c>
      <c r="E842" s="8" t="s">
        <v>23</v>
      </c>
      <c r="F842" s="8" t="s">
        <v>180</v>
      </c>
      <c r="G842" s="7" t="s">
        <v>180</v>
      </c>
      <c r="H842" s="20" t="s">
        <v>33</v>
      </c>
      <c r="I842" s="5">
        <v>9001.0</v>
      </c>
      <c r="J842" s="7">
        <v>6.1</v>
      </c>
      <c r="K842" s="6" t="str">
        <f>IF(I842=9001,VLOOKUP(J842,'ISO-reference'!$C$1:$D$67,2,FALSE),IF(I842=45001,VLOOKUP(J842,'ISO-reference'!$A$1:$B$40,2,FALSE),IF(I842=21001,VLOOKUP(J842,'ISO-reference'!$E$1:$F$75,2,FALSE),"No ISO Mapping")))</f>
        <v> Address risk &amp; opportunity</v>
      </c>
      <c r="L842" s="7" t="s">
        <v>89</v>
      </c>
      <c r="M842" s="11"/>
      <c r="N842" s="12">
        <f t="shared" si="42"/>
        <v>44401</v>
      </c>
      <c r="O842" s="12">
        <v>44408.0</v>
      </c>
      <c r="P842" s="6" t="s">
        <v>1563</v>
      </c>
      <c r="Q842" s="5" t="str">
        <f t="shared" si="2"/>
        <v>Closed</v>
      </c>
      <c r="R842" s="10">
        <f t="shared" si="41"/>
        <v>67</v>
      </c>
      <c r="S842" s="10">
        <f t="shared" si="4"/>
        <v>7</v>
      </c>
      <c r="T842" s="5"/>
      <c r="U842" s="5">
        <v>44904.0</v>
      </c>
    </row>
    <row r="843" ht="15.75" hidden="1" customHeight="1">
      <c r="A843" s="13">
        <v>842.0</v>
      </c>
      <c r="B843" s="40" t="s">
        <v>1564</v>
      </c>
      <c r="C843" s="15" t="s">
        <v>153</v>
      </c>
      <c r="D843" s="16">
        <v>44341.0</v>
      </c>
      <c r="E843" s="16" t="s">
        <v>23</v>
      </c>
      <c r="F843" s="16" t="s">
        <v>180</v>
      </c>
      <c r="G843" s="15" t="s">
        <v>180</v>
      </c>
      <c r="H843" s="20" t="s">
        <v>33</v>
      </c>
      <c r="I843" s="13">
        <v>9001.0</v>
      </c>
      <c r="J843" s="15">
        <v>10.3</v>
      </c>
      <c r="K843" s="14" t="str">
        <f>IF(I843=9001,VLOOKUP(J843,'ISO-reference'!$C$1:$D$67,2,FALSE),IF(I843=45001,VLOOKUP(J843,'ISO-reference'!$A$1:$B$40,2,FALSE),IF(I843=21001,VLOOKUP(J843,'ISO-reference'!$E$1:$F$75,2,FALSE),"No ISO Mapping")))</f>
        <v> Continual improvement</v>
      </c>
      <c r="L843" s="15" t="s">
        <v>89</v>
      </c>
      <c r="M843" s="18"/>
      <c r="N843" s="19">
        <f t="shared" si="42"/>
        <v>44401</v>
      </c>
      <c r="O843" s="19">
        <v>44408.0</v>
      </c>
      <c r="P843" s="14" t="s">
        <v>1565</v>
      </c>
      <c r="Q843" s="13" t="str">
        <f t="shared" si="2"/>
        <v>Closed</v>
      </c>
      <c r="R843" s="17">
        <f t="shared" si="41"/>
        <v>67</v>
      </c>
      <c r="S843" s="17">
        <f t="shared" si="4"/>
        <v>7</v>
      </c>
      <c r="T843" s="13"/>
      <c r="U843" s="13">
        <v>44910.0</v>
      </c>
    </row>
    <row r="844" ht="15.75" hidden="1" customHeight="1">
      <c r="A844" s="5">
        <v>843.0</v>
      </c>
      <c r="B844" s="39" t="s">
        <v>1566</v>
      </c>
      <c r="C844" s="7" t="s">
        <v>153</v>
      </c>
      <c r="D844" s="8">
        <v>44341.0</v>
      </c>
      <c r="E844" s="8" t="s">
        <v>23</v>
      </c>
      <c r="F844" s="8" t="s">
        <v>180</v>
      </c>
      <c r="G844" s="7" t="s">
        <v>180</v>
      </c>
      <c r="H844" s="20" t="s">
        <v>33</v>
      </c>
      <c r="I844" s="5">
        <v>9001.0</v>
      </c>
      <c r="J844" s="7">
        <v>10.1</v>
      </c>
      <c r="K844" s="6" t="str">
        <f>IF(I844=9001,VLOOKUP(J844,'ISO-reference'!$C$1:$D$67,2,FALSE),IF(I844=45001,VLOOKUP(J844,'ISO-reference'!$A$1:$B$40,2,FALSE),IF(I844=21001,VLOOKUP(J844,'ISO-reference'!$E$1:$F$75,2,FALSE),"No ISO Mapping")))</f>
        <v> General (Improvement)</v>
      </c>
      <c r="L844" s="7" t="s">
        <v>89</v>
      </c>
      <c r="M844" s="11"/>
      <c r="N844" s="12">
        <f t="shared" si="42"/>
        <v>44401</v>
      </c>
      <c r="O844" s="12">
        <v>44408.0</v>
      </c>
      <c r="P844" s="6" t="s">
        <v>1565</v>
      </c>
      <c r="Q844" s="5" t="str">
        <f t="shared" si="2"/>
        <v>Closed</v>
      </c>
      <c r="R844" s="10">
        <f t="shared" si="41"/>
        <v>67</v>
      </c>
      <c r="S844" s="10">
        <f t="shared" si="4"/>
        <v>7</v>
      </c>
      <c r="T844" s="5"/>
      <c r="U844" s="5">
        <v>44912.0</v>
      </c>
    </row>
    <row r="845" ht="15.75" hidden="1" customHeight="1">
      <c r="A845" s="13">
        <v>844.0</v>
      </c>
      <c r="B845" s="40" t="s">
        <v>1567</v>
      </c>
      <c r="C845" s="15" t="s">
        <v>153</v>
      </c>
      <c r="D845" s="16">
        <v>44341.0</v>
      </c>
      <c r="E845" s="16" t="s">
        <v>23</v>
      </c>
      <c r="F845" s="16" t="s">
        <v>180</v>
      </c>
      <c r="G845" s="15" t="s">
        <v>180</v>
      </c>
      <c r="H845" s="20" t="s">
        <v>33</v>
      </c>
      <c r="I845" s="13">
        <v>9001.0</v>
      </c>
      <c r="J845" s="15">
        <v>10.3</v>
      </c>
      <c r="K845" s="14" t="str">
        <f>IF(I845=9001,VLOOKUP(J845,'ISO-reference'!$C$1:$D$67,2,FALSE),IF(I845=45001,VLOOKUP(J845,'ISO-reference'!$A$1:$B$40,2,FALSE),IF(I845=21001,VLOOKUP(J845,'ISO-reference'!$E$1:$F$75,2,FALSE),"No ISO Mapping")))</f>
        <v> Continual improvement</v>
      </c>
      <c r="L845" s="15" t="s">
        <v>89</v>
      </c>
      <c r="M845" s="18"/>
      <c r="N845" s="19">
        <f t="shared" si="42"/>
        <v>44401</v>
      </c>
      <c r="O845" s="19">
        <v>44408.0</v>
      </c>
      <c r="P845" s="14" t="s">
        <v>1565</v>
      </c>
      <c r="Q845" s="13" t="str">
        <f t="shared" si="2"/>
        <v>Closed</v>
      </c>
      <c r="R845" s="17">
        <f t="shared" si="41"/>
        <v>67</v>
      </c>
      <c r="S845" s="17">
        <f t="shared" si="4"/>
        <v>7</v>
      </c>
      <c r="T845" s="13"/>
      <c r="U845" s="13">
        <v>44913.0</v>
      </c>
    </row>
    <row r="846" ht="15.75" customHeight="1">
      <c r="A846" s="5">
        <v>845.0</v>
      </c>
      <c r="B846" s="39" t="s">
        <v>1568</v>
      </c>
      <c r="C846" s="7" t="s">
        <v>22</v>
      </c>
      <c r="D846" s="8">
        <v>44349.0</v>
      </c>
      <c r="E846" s="8" t="s">
        <v>23</v>
      </c>
      <c r="F846" s="8" t="s">
        <v>24</v>
      </c>
      <c r="G846" s="7" t="s">
        <v>25</v>
      </c>
      <c r="H846" s="9" t="s">
        <v>26</v>
      </c>
      <c r="I846" s="5">
        <v>9001.0</v>
      </c>
      <c r="J846" s="7" t="s">
        <v>1569</v>
      </c>
      <c r="K846" s="6" t="str">
        <f>IF(I846=9001,VLOOKUP(J846,'ISO-reference'!$C$1:$D$67,2,FALSE),IF(I846=45001,VLOOKUP(J846,'ISO-reference'!$A$1:$B$40,2,FALSE),IF(I846=21001,VLOOKUP(J846,'ISO-reference'!$E$1:$F$75,2,FALSE),"No ISO Mapping")))</f>
        <v> Management review inputs</v>
      </c>
      <c r="L846" s="7" t="s">
        <v>111</v>
      </c>
      <c r="M846" s="11"/>
      <c r="N846" s="12">
        <f t="shared" si="42"/>
        <v>44409</v>
      </c>
      <c r="O846" s="12">
        <v>44369.0</v>
      </c>
      <c r="P846" s="6" t="s">
        <v>1570</v>
      </c>
      <c r="Q846" s="5" t="str">
        <f t="shared" si="2"/>
        <v>Closed</v>
      </c>
      <c r="R846" s="10">
        <f t="shared" si="41"/>
        <v>20</v>
      </c>
      <c r="S846" s="10">
        <f t="shared" si="4"/>
        <v>-40</v>
      </c>
      <c r="T846" s="5"/>
      <c r="U846" s="5">
        <v>45166.0</v>
      </c>
    </row>
    <row r="847" ht="15.75" hidden="1" customHeight="1">
      <c r="A847" s="13">
        <v>846.0</v>
      </c>
      <c r="B847" s="40" t="s">
        <v>1571</v>
      </c>
      <c r="C847" s="15" t="s">
        <v>22</v>
      </c>
      <c r="D847" s="16">
        <v>44349.0</v>
      </c>
      <c r="E847" s="16" t="s">
        <v>23</v>
      </c>
      <c r="F847" s="16" t="s">
        <v>24</v>
      </c>
      <c r="G847" s="15" t="s">
        <v>25</v>
      </c>
      <c r="H847" s="20" t="s">
        <v>105</v>
      </c>
      <c r="I847" s="13">
        <v>9001.0</v>
      </c>
      <c r="J847" s="15">
        <v>7.4</v>
      </c>
      <c r="K847" s="14" t="str">
        <f>IF(I847=9001,VLOOKUP(J847,'ISO-reference'!$C$1:$D$67,2,FALSE),IF(I847=45001,VLOOKUP(J847,'ISO-reference'!$A$1:$B$40,2,FALSE),IF(I847=21001,VLOOKUP(J847,'ISO-reference'!$E$1:$F$75,2,FALSE),"No ISO Mapping")))</f>
        <v> Communication</v>
      </c>
      <c r="L847" s="15" t="s">
        <v>27</v>
      </c>
      <c r="M847" s="18"/>
      <c r="N847" s="19">
        <f t="shared" si="42"/>
        <v>44409</v>
      </c>
      <c r="O847" s="19">
        <v>44372.0</v>
      </c>
      <c r="P847" s="14" t="s">
        <v>1572</v>
      </c>
      <c r="Q847" s="13" t="str">
        <f t="shared" si="2"/>
        <v>Closed</v>
      </c>
      <c r="R847" s="17">
        <f t="shared" si="41"/>
        <v>23</v>
      </c>
      <c r="S847" s="17">
        <f t="shared" si="4"/>
        <v>-37</v>
      </c>
      <c r="T847" s="13"/>
      <c r="U847" s="13">
        <v>45167.0</v>
      </c>
    </row>
    <row r="848" ht="15.75" hidden="1" customHeight="1">
      <c r="A848" s="5">
        <v>847.0</v>
      </c>
      <c r="B848" s="39" t="s">
        <v>1573</v>
      </c>
      <c r="C848" s="7" t="s">
        <v>22</v>
      </c>
      <c r="D848" s="8">
        <v>44349.0</v>
      </c>
      <c r="E848" s="8" t="s">
        <v>23</v>
      </c>
      <c r="F848" s="8" t="s">
        <v>24</v>
      </c>
      <c r="G848" s="7" t="s">
        <v>25</v>
      </c>
      <c r="H848" s="20" t="s">
        <v>105</v>
      </c>
      <c r="I848" s="5">
        <v>9001.0</v>
      </c>
      <c r="J848" s="7">
        <v>7.2</v>
      </c>
      <c r="K848" s="6" t="str">
        <f>IF(I848=9001,VLOOKUP(J848,'ISO-reference'!$C$1:$D$67,2,FALSE),IF(I848=45001,VLOOKUP(J848,'ISO-reference'!$A$1:$B$40,2,FALSE),IF(I848=21001,VLOOKUP(J848,'ISO-reference'!$E$1:$F$75,2,FALSE),"No ISO Mapping")))</f>
        <v> Competence</v>
      </c>
      <c r="L848" s="7" t="s">
        <v>27</v>
      </c>
      <c r="M848" s="11"/>
      <c r="N848" s="12">
        <f t="shared" si="42"/>
        <v>44409</v>
      </c>
      <c r="O848" s="12">
        <v>44383.0</v>
      </c>
      <c r="P848" s="23" t="s">
        <v>1574</v>
      </c>
      <c r="Q848" s="5" t="str">
        <f t="shared" si="2"/>
        <v>Closed</v>
      </c>
      <c r="R848" s="10">
        <f t="shared" si="41"/>
        <v>34</v>
      </c>
      <c r="S848" s="10">
        <f t="shared" si="4"/>
        <v>-26</v>
      </c>
      <c r="T848" s="5"/>
      <c r="U848" s="5">
        <v>45168.0</v>
      </c>
    </row>
    <row r="849" ht="15.75" hidden="1" customHeight="1">
      <c r="A849" s="13">
        <v>848.0</v>
      </c>
      <c r="B849" s="40" t="s">
        <v>1575</v>
      </c>
      <c r="C849" s="15" t="s">
        <v>22</v>
      </c>
      <c r="D849" s="16">
        <v>44349.0</v>
      </c>
      <c r="E849" s="16" t="s">
        <v>23</v>
      </c>
      <c r="F849" s="16" t="s">
        <v>24</v>
      </c>
      <c r="G849" s="15" t="s">
        <v>25</v>
      </c>
      <c r="H849" s="20" t="s">
        <v>105</v>
      </c>
      <c r="I849" s="13">
        <v>45001.0</v>
      </c>
      <c r="J849" s="15" t="s">
        <v>456</v>
      </c>
      <c r="K849" s="14" t="str">
        <f>IF(I849=9001,VLOOKUP(J849,'ISO-reference'!$C$1:$D$67,2,FALSE),IF(I849=45001,VLOOKUP(J849,'ISO-reference'!$A$1:$B$40,2,FALSE),IF(I849=21001,VLOOKUP(J849,'ISO-reference'!$E$1:$F$75,2,FALSE),"No ISO Mapping")))</f>
        <v> Hazard identification &amp; assessment of risks and opportunities</v>
      </c>
      <c r="L849" s="15" t="s">
        <v>89</v>
      </c>
      <c r="M849" s="18"/>
      <c r="N849" s="19">
        <f t="shared" si="42"/>
        <v>44409</v>
      </c>
      <c r="O849" s="19">
        <v>44377.0</v>
      </c>
      <c r="P849" s="37" t="s">
        <v>1576</v>
      </c>
      <c r="Q849" s="13" t="str">
        <f t="shared" si="2"/>
        <v>Closed</v>
      </c>
      <c r="R849" s="17">
        <f t="shared" si="41"/>
        <v>28</v>
      </c>
      <c r="S849" s="17">
        <f t="shared" si="4"/>
        <v>-32</v>
      </c>
      <c r="T849" s="13"/>
      <c r="U849" s="13">
        <v>45170.0</v>
      </c>
    </row>
    <row r="850" ht="15.75" hidden="1" customHeight="1">
      <c r="A850" s="5">
        <v>849.0</v>
      </c>
      <c r="B850" s="39" t="s">
        <v>1577</v>
      </c>
      <c r="C850" s="7" t="s">
        <v>22</v>
      </c>
      <c r="D850" s="8">
        <v>44349.0</v>
      </c>
      <c r="E850" s="8" t="s">
        <v>23</v>
      </c>
      <c r="F850" s="8" t="s">
        <v>24</v>
      </c>
      <c r="G850" s="7" t="s">
        <v>25</v>
      </c>
      <c r="H850" s="20" t="s">
        <v>105</v>
      </c>
      <c r="I850" s="5">
        <v>9001.0</v>
      </c>
      <c r="J850" s="7" t="s">
        <v>88</v>
      </c>
      <c r="K850" s="6" t="str">
        <f>IF(I850=9001,VLOOKUP(J850,'ISO-reference'!$C$1:$D$67,2,FALSE),IF(I850=45001,VLOOKUP(J850,'ISO-reference'!$A$1:$B$40,2,FALSE),IF(I850=21001,VLOOKUP(J850,'ISO-reference'!$E$1:$F$75,2,FALSE),"No ISO Mapping")))</f>
        <v> Control of documented information</v>
      </c>
      <c r="L850" s="7" t="s">
        <v>35</v>
      </c>
      <c r="M850" s="11"/>
      <c r="N850" s="12">
        <f t="shared" si="42"/>
        <v>44409</v>
      </c>
      <c r="O850" s="12">
        <v>44385.0</v>
      </c>
      <c r="P850" s="23" t="s">
        <v>1578</v>
      </c>
      <c r="Q850" s="5" t="str">
        <f t="shared" si="2"/>
        <v>Closed</v>
      </c>
      <c r="R850" s="10">
        <f t="shared" si="41"/>
        <v>36</v>
      </c>
      <c r="S850" s="10">
        <f t="shared" si="4"/>
        <v>-24</v>
      </c>
      <c r="T850" s="5"/>
      <c r="U850" s="5">
        <v>45171.0</v>
      </c>
    </row>
    <row r="851" ht="15.75" hidden="1" customHeight="1">
      <c r="A851" s="13">
        <v>850.0</v>
      </c>
      <c r="B851" s="40" t="s">
        <v>1579</v>
      </c>
      <c r="C851" s="15" t="s">
        <v>22</v>
      </c>
      <c r="D851" s="16">
        <v>44349.0</v>
      </c>
      <c r="E851" s="16" t="s">
        <v>23</v>
      </c>
      <c r="F851" s="16" t="s">
        <v>24</v>
      </c>
      <c r="G851" s="15" t="s">
        <v>25</v>
      </c>
      <c r="H851" s="20" t="s">
        <v>105</v>
      </c>
      <c r="I851" s="13">
        <v>9001.0</v>
      </c>
      <c r="J851" s="15" t="s">
        <v>128</v>
      </c>
      <c r="K851" s="14" t="str">
        <f>IF(I851=9001,VLOOKUP(J851,'ISO-reference'!$C$1:$D$67,2,FALSE),IF(I851=45001,VLOOKUP(J851,'ISO-reference'!$A$1:$B$40,2,FALSE),IF(I851=21001,VLOOKUP(J851,'ISO-reference'!$E$1:$F$75,2,FALSE),"No ISO Mapping")))</f>
        <v> Customer communication</v>
      </c>
      <c r="L851" s="15" t="s">
        <v>35</v>
      </c>
      <c r="M851" s="18"/>
      <c r="N851" s="19">
        <f t="shared" si="42"/>
        <v>44409</v>
      </c>
      <c r="O851" s="19">
        <v>44385.0</v>
      </c>
      <c r="P851" s="14" t="s">
        <v>1580</v>
      </c>
      <c r="Q851" s="13" t="str">
        <f t="shared" si="2"/>
        <v>Closed</v>
      </c>
      <c r="R851" s="17">
        <f t="shared" si="41"/>
        <v>36</v>
      </c>
      <c r="S851" s="17">
        <f t="shared" si="4"/>
        <v>-24</v>
      </c>
      <c r="T851" s="13"/>
      <c r="U851" s="13">
        <v>45174.0</v>
      </c>
    </row>
    <row r="852" ht="15.75" hidden="1" customHeight="1">
      <c r="A852" s="5">
        <v>851.0</v>
      </c>
      <c r="B852" s="39" t="s">
        <v>1581</v>
      </c>
      <c r="C852" s="7" t="s">
        <v>22</v>
      </c>
      <c r="D852" s="8">
        <v>44349.0</v>
      </c>
      <c r="E852" s="8" t="s">
        <v>23</v>
      </c>
      <c r="F852" s="8" t="s">
        <v>24</v>
      </c>
      <c r="G852" s="7" t="s">
        <v>25</v>
      </c>
      <c r="H852" s="20" t="s">
        <v>105</v>
      </c>
      <c r="I852" s="5">
        <v>45001.0</v>
      </c>
      <c r="J852" s="7" t="s">
        <v>615</v>
      </c>
      <c r="K852" s="6" t="str">
        <f>IF(I852=9001,VLOOKUP(J852,'ISO-reference'!$C$1:$D$67,2,FALSE),IF(I852=45001,VLOOKUP(J852,'ISO-reference'!$A$1:$B$40,2,FALSE),IF(I852=21001,VLOOKUP(J852,'ISO-reference'!$E$1:$F$75,2,FALSE),"No ISO Mapping")))</f>
        <v> Eliminating Hazards and reducing OH&amp;S risks</v>
      </c>
      <c r="L852" s="7" t="s">
        <v>111</v>
      </c>
      <c r="M852" s="11"/>
      <c r="N852" s="12">
        <f t="shared" si="42"/>
        <v>44409</v>
      </c>
      <c r="O852" s="12">
        <v>44385.0</v>
      </c>
      <c r="P852" s="6" t="s">
        <v>1582</v>
      </c>
      <c r="Q852" s="5" t="str">
        <f t="shared" si="2"/>
        <v>Closed</v>
      </c>
      <c r="R852" s="10">
        <f t="shared" si="41"/>
        <v>36</v>
      </c>
      <c r="S852" s="10">
        <f t="shared" si="4"/>
        <v>-24</v>
      </c>
      <c r="T852" s="5"/>
      <c r="U852" s="5">
        <v>45175.0</v>
      </c>
    </row>
    <row r="853" ht="15.75" hidden="1" customHeight="1">
      <c r="A853" s="13">
        <v>852.0</v>
      </c>
      <c r="B853" s="40" t="s">
        <v>1583</v>
      </c>
      <c r="C853" s="15" t="s">
        <v>22</v>
      </c>
      <c r="D853" s="16">
        <v>44349.0</v>
      </c>
      <c r="E853" s="16" t="s">
        <v>23</v>
      </c>
      <c r="F853" s="16" t="s">
        <v>24</v>
      </c>
      <c r="G853" s="15" t="s">
        <v>25</v>
      </c>
      <c r="H853" s="20" t="s">
        <v>105</v>
      </c>
      <c r="I853" s="13">
        <v>45001.0</v>
      </c>
      <c r="J853" s="15" t="s">
        <v>88</v>
      </c>
      <c r="K853" s="14" t="str">
        <f>IF(I853=9001,VLOOKUP(J853,'ISO-reference'!$C$1:$D$67,2,FALSE),IF(I853=45001,VLOOKUP(J853,'ISO-reference'!$A$1:$B$40,2,FALSE),IF(I853=21001,VLOOKUP(J853,'ISO-reference'!$E$1:$F$75,2,FALSE),"No ISO Mapping")))</f>
        <v> Control of documented information</v>
      </c>
      <c r="L853" s="15" t="s">
        <v>35</v>
      </c>
      <c r="M853" s="18"/>
      <c r="N853" s="19">
        <f t="shared" si="42"/>
        <v>44409</v>
      </c>
      <c r="O853" s="19">
        <v>44371.0</v>
      </c>
      <c r="P853" s="14" t="s">
        <v>1584</v>
      </c>
      <c r="Q853" s="13" t="str">
        <f t="shared" si="2"/>
        <v>Closed</v>
      </c>
      <c r="R853" s="17">
        <f t="shared" si="41"/>
        <v>22</v>
      </c>
      <c r="S853" s="17">
        <f t="shared" si="4"/>
        <v>-38</v>
      </c>
      <c r="T853" s="13"/>
      <c r="U853" s="13">
        <v>45176.0</v>
      </c>
    </row>
    <row r="854" ht="15.75" hidden="1" customHeight="1">
      <c r="A854" s="5">
        <v>853.0</v>
      </c>
      <c r="B854" s="39" t="s">
        <v>1585</v>
      </c>
      <c r="C854" s="7" t="s">
        <v>22</v>
      </c>
      <c r="D854" s="8">
        <v>44349.0</v>
      </c>
      <c r="E854" s="8" t="s">
        <v>23</v>
      </c>
      <c r="F854" s="8" t="s">
        <v>24</v>
      </c>
      <c r="G854" s="7" t="s">
        <v>25</v>
      </c>
      <c r="H854" s="20" t="s">
        <v>105</v>
      </c>
      <c r="I854" s="5">
        <v>9001.0</v>
      </c>
      <c r="J854" s="7" t="s">
        <v>971</v>
      </c>
      <c r="K854" s="6" t="str">
        <f>IF(I854=9001,VLOOKUP(J854,'ISO-reference'!$C$1:$D$67,2,FALSE),IF(I854=45001,VLOOKUP(J854,'ISO-reference'!$A$1:$B$40,2,FALSE),IF(I854=21001,VLOOKUP(J854,'ISO-reference'!$E$1:$F$75,2,FALSE),"No ISO Mapping")))</f>
        <v> Customer satisfaction</v>
      </c>
      <c r="L854" s="7" t="s">
        <v>111</v>
      </c>
      <c r="M854" s="11"/>
      <c r="N854" s="12">
        <f t="shared" si="42"/>
        <v>44409</v>
      </c>
      <c r="O854" s="12">
        <v>44375.0</v>
      </c>
      <c r="P854" s="6" t="s">
        <v>1586</v>
      </c>
      <c r="Q854" s="5" t="str">
        <f t="shared" si="2"/>
        <v>Closed</v>
      </c>
      <c r="R854" s="10">
        <f t="shared" si="41"/>
        <v>26</v>
      </c>
      <c r="S854" s="10">
        <f t="shared" si="4"/>
        <v>-34</v>
      </c>
      <c r="T854" s="5"/>
      <c r="U854" s="5">
        <v>45177.0</v>
      </c>
    </row>
    <row r="855" ht="15.75" hidden="1" customHeight="1">
      <c r="A855" s="13">
        <v>854.0</v>
      </c>
      <c r="B855" s="40" t="s">
        <v>1587</v>
      </c>
      <c r="C855" s="15" t="s">
        <v>22</v>
      </c>
      <c r="D855" s="16">
        <v>44349.0</v>
      </c>
      <c r="E855" s="16" t="s">
        <v>23</v>
      </c>
      <c r="F855" s="16" t="s">
        <v>24</v>
      </c>
      <c r="G855" s="15" t="s">
        <v>25</v>
      </c>
      <c r="H855" s="20" t="s">
        <v>105</v>
      </c>
      <c r="I855" s="13">
        <v>9001.0</v>
      </c>
      <c r="J855" s="15">
        <v>7.1</v>
      </c>
      <c r="K855" s="14" t="str">
        <f>IF(I855=9001,VLOOKUP(J855,'ISO-reference'!$C$1:$D$67,2,FALSE),IF(I855=45001,VLOOKUP(J855,'ISO-reference'!$A$1:$B$40,2,FALSE),IF(I855=21001,VLOOKUP(J855,'ISO-reference'!$E$1:$F$75,2,FALSE),"No ISO Mapping")))</f>
        <v> Resources</v>
      </c>
      <c r="L855" s="15" t="s">
        <v>35</v>
      </c>
      <c r="M855" s="18"/>
      <c r="N855" s="19">
        <f t="shared" si="42"/>
        <v>44409</v>
      </c>
      <c r="O855" s="19">
        <v>44385.0</v>
      </c>
      <c r="P855" s="14" t="s">
        <v>1588</v>
      </c>
      <c r="Q855" s="13" t="str">
        <f t="shared" si="2"/>
        <v>Closed</v>
      </c>
      <c r="R855" s="17">
        <f t="shared" si="41"/>
        <v>36</v>
      </c>
      <c r="S855" s="17">
        <f t="shared" si="4"/>
        <v>-24</v>
      </c>
      <c r="T855" s="13"/>
      <c r="U855" s="13">
        <v>45178.0</v>
      </c>
    </row>
    <row r="856" ht="15.75" hidden="1" customHeight="1">
      <c r="A856" s="5">
        <v>855.0</v>
      </c>
      <c r="B856" s="39" t="s">
        <v>1589</v>
      </c>
      <c r="C856" s="7" t="s">
        <v>22</v>
      </c>
      <c r="D856" s="8">
        <v>44349.0</v>
      </c>
      <c r="E856" s="8" t="s">
        <v>23</v>
      </c>
      <c r="F856" s="8" t="s">
        <v>24</v>
      </c>
      <c r="G856" s="7" t="s">
        <v>25</v>
      </c>
      <c r="H856" s="20" t="s">
        <v>105</v>
      </c>
      <c r="I856" s="5">
        <v>45001.0</v>
      </c>
      <c r="J856" s="7">
        <v>7.4</v>
      </c>
      <c r="K856" s="6" t="str">
        <f>IF(I856=9001,VLOOKUP(J856,'ISO-reference'!$C$1:$D$67,2,FALSE),IF(I856=45001,VLOOKUP(J856,'ISO-reference'!$A$1:$B$40,2,FALSE),IF(I856=21001,VLOOKUP(J856,'ISO-reference'!$E$1:$F$75,2,FALSE),"No ISO Mapping")))</f>
        <v> Communication</v>
      </c>
      <c r="L856" s="7" t="s">
        <v>30</v>
      </c>
      <c r="M856" s="11"/>
      <c r="N856" s="12">
        <f t="shared" si="42"/>
        <v>44409</v>
      </c>
      <c r="O856" s="12">
        <v>44377.0</v>
      </c>
      <c r="P856" s="6" t="s">
        <v>1590</v>
      </c>
      <c r="Q856" s="5" t="str">
        <f t="shared" si="2"/>
        <v>Closed</v>
      </c>
      <c r="R856" s="10">
        <f t="shared" si="41"/>
        <v>28</v>
      </c>
      <c r="S856" s="10">
        <f t="shared" si="4"/>
        <v>-32</v>
      </c>
      <c r="T856" s="5"/>
      <c r="U856" s="5">
        <v>45179.0</v>
      </c>
    </row>
    <row r="857" ht="15.75" hidden="1" customHeight="1">
      <c r="A857" s="13">
        <v>856.0</v>
      </c>
      <c r="B857" s="40" t="s">
        <v>1591</v>
      </c>
      <c r="C857" s="15" t="s">
        <v>22</v>
      </c>
      <c r="D857" s="16">
        <v>44349.0</v>
      </c>
      <c r="E857" s="16" t="s">
        <v>23</v>
      </c>
      <c r="F857" s="16" t="s">
        <v>24</v>
      </c>
      <c r="G857" s="15" t="s">
        <v>25</v>
      </c>
      <c r="H857" s="20" t="s">
        <v>105</v>
      </c>
      <c r="I857" s="13">
        <v>9001.0</v>
      </c>
      <c r="J857" s="15" t="s">
        <v>141</v>
      </c>
      <c r="K857" s="14" t="str">
        <f>IF(I857=9001,VLOOKUP(J857,'ISO-reference'!$C$1:$D$67,2,FALSE),IF(I857=45001,VLOOKUP(J857,'ISO-reference'!$A$1:$B$40,2,FALSE),IF(I857=21001,VLOOKUP(J857,'ISO-reference'!$E$1:$F$75,2,FALSE),"No ISO Mapping")))</f>
        <v> Analysis &amp; evaluation</v>
      </c>
      <c r="L857" s="15" t="s">
        <v>30</v>
      </c>
      <c r="M857" s="18"/>
      <c r="N857" s="19">
        <f t="shared" si="42"/>
        <v>44409</v>
      </c>
      <c r="O857" s="19">
        <v>44370.0</v>
      </c>
      <c r="P857" s="14" t="s">
        <v>1592</v>
      </c>
      <c r="Q857" s="13" t="str">
        <f t="shared" si="2"/>
        <v>Closed</v>
      </c>
      <c r="R857" s="17">
        <f t="shared" si="41"/>
        <v>21</v>
      </c>
      <c r="S857" s="17">
        <f t="shared" si="4"/>
        <v>-39</v>
      </c>
      <c r="T857" s="13"/>
      <c r="U857" s="13">
        <v>45180.0</v>
      </c>
    </row>
    <row r="858" ht="15.75" hidden="1" customHeight="1">
      <c r="A858" s="5">
        <v>857.0</v>
      </c>
      <c r="B858" s="39" t="s">
        <v>1593</v>
      </c>
      <c r="C858" s="7" t="s">
        <v>22</v>
      </c>
      <c r="D858" s="8">
        <v>44349.0</v>
      </c>
      <c r="E858" s="8" t="s">
        <v>23</v>
      </c>
      <c r="F858" s="8" t="s">
        <v>24</v>
      </c>
      <c r="G858" s="7" t="s">
        <v>25</v>
      </c>
      <c r="H858" s="20" t="s">
        <v>105</v>
      </c>
      <c r="I858" s="5">
        <v>9001.0</v>
      </c>
      <c r="J858" s="7">
        <v>7.2</v>
      </c>
      <c r="K858" s="6" t="str">
        <f>IF(I858=9001,VLOOKUP(J858,'ISO-reference'!$C$1:$D$67,2,FALSE),IF(I858=45001,VLOOKUP(J858,'ISO-reference'!$A$1:$B$40,2,FALSE),IF(I858=21001,VLOOKUP(J858,'ISO-reference'!$E$1:$F$75,2,FALSE),"No ISO Mapping")))</f>
        <v> Competence</v>
      </c>
      <c r="L858" s="7" t="s">
        <v>89</v>
      </c>
      <c r="M858" s="11"/>
      <c r="N858" s="12">
        <f t="shared" si="42"/>
        <v>44409</v>
      </c>
      <c r="O858" s="12">
        <v>44368.0</v>
      </c>
      <c r="P858" s="6" t="s">
        <v>1594</v>
      </c>
      <c r="Q858" s="5" t="str">
        <f t="shared" si="2"/>
        <v>Closed</v>
      </c>
      <c r="R858" s="10">
        <f t="shared" si="41"/>
        <v>19</v>
      </c>
      <c r="S858" s="10">
        <f t="shared" si="4"/>
        <v>-41</v>
      </c>
      <c r="T858" s="5"/>
      <c r="U858" s="5">
        <v>45181.0</v>
      </c>
    </row>
    <row r="859" ht="15.75" hidden="1" customHeight="1">
      <c r="A859" s="13">
        <v>858.0</v>
      </c>
      <c r="B859" s="40" t="s">
        <v>1595</v>
      </c>
      <c r="C859" s="15" t="s">
        <v>22</v>
      </c>
      <c r="D859" s="16">
        <v>44349.0</v>
      </c>
      <c r="E859" s="16" t="s">
        <v>23</v>
      </c>
      <c r="F859" s="16" t="s">
        <v>24</v>
      </c>
      <c r="G859" s="15" t="s">
        <v>25</v>
      </c>
      <c r="H859" s="20" t="s">
        <v>105</v>
      </c>
      <c r="I859" s="13">
        <v>9001.0</v>
      </c>
      <c r="J859" s="15" t="s">
        <v>162</v>
      </c>
      <c r="K859" s="14" t="str">
        <f>IF(I859=9001,VLOOKUP(J859,'ISO-reference'!$C$1:$D$67,2,FALSE),IF(I859=45001,VLOOKUP(J859,'ISO-reference'!$A$1:$B$40,2,FALSE),IF(I859=21001,VLOOKUP(J859,'ISO-reference'!$E$1:$F$75,2,FALSE),"No ISO Mapping")))</f>
        <v> Type &amp; extent of control</v>
      </c>
      <c r="L859" s="15" t="s">
        <v>30</v>
      </c>
      <c r="M859" s="18"/>
      <c r="N859" s="19">
        <f t="shared" si="42"/>
        <v>44409</v>
      </c>
      <c r="O859" s="19">
        <v>44370.0</v>
      </c>
      <c r="P859" s="14" t="s">
        <v>1596</v>
      </c>
      <c r="Q859" s="13" t="str">
        <f t="shared" si="2"/>
        <v>Closed</v>
      </c>
      <c r="R859" s="17">
        <f t="shared" si="41"/>
        <v>21</v>
      </c>
      <c r="S859" s="17">
        <f t="shared" si="4"/>
        <v>-39</v>
      </c>
      <c r="T859" s="13"/>
      <c r="U859" s="13">
        <v>45182.0</v>
      </c>
    </row>
    <row r="860" ht="15.75" hidden="1" customHeight="1">
      <c r="A860" s="5">
        <v>859.0</v>
      </c>
      <c r="B860" s="39" t="s">
        <v>1597</v>
      </c>
      <c r="C860" s="7" t="s">
        <v>22</v>
      </c>
      <c r="D860" s="8">
        <v>44349.0</v>
      </c>
      <c r="E860" s="8" t="s">
        <v>23</v>
      </c>
      <c r="F860" s="8" t="s">
        <v>24</v>
      </c>
      <c r="G860" s="7" t="s">
        <v>25</v>
      </c>
      <c r="H860" s="20" t="s">
        <v>33</v>
      </c>
      <c r="I860" s="5">
        <v>45001.0</v>
      </c>
      <c r="J860" s="7" t="s">
        <v>72</v>
      </c>
      <c r="K860" s="6" t="str">
        <f>IF(I860=9001,VLOOKUP(J860,'ISO-reference'!$C$1:$D$67,2,FALSE),IF(I860=45001,VLOOKUP(J860,'ISO-reference'!$A$1:$B$40,2,FALSE),IF(I860=21001,VLOOKUP(J860,'ISO-reference'!$E$1:$F$75,2,FALSE),"No ISO Mapping")))</f>
        <v> Creating and updating</v>
      </c>
      <c r="L860" s="7" t="s">
        <v>512</v>
      </c>
      <c r="M860" s="11"/>
      <c r="N860" s="12">
        <f t="shared" si="42"/>
        <v>44409</v>
      </c>
      <c r="O860" s="12">
        <v>44372.0</v>
      </c>
      <c r="P860" s="6" t="s">
        <v>1598</v>
      </c>
      <c r="Q860" s="5" t="str">
        <f t="shared" si="2"/>
        <v>Closed</v>
      </c>
      <c r="R860" s="10">
        <f t="shared" si="41"/>
        <v>23</v>
      </c>
      <c r="S860" s="10">
        <f t="shared" si="4"/>
        <v>-37</v>
      </c>
      <c r="T860" s="5"/>
      <c r="U860" s="5">
        <v>45183.0</v>
      </c>
    </row>
    <row r="861" ht="15.75" hidden="1" customHeight="1">
      <c r="A861" s="13">
        <v>860.0</v>
      </c>
      <c r="B861" s="40" t="s">
        <v>1599</v>
      </c>
      <c r="C861" s="15" t="s">
        <v>22</v>
      </c>
      <c r="D861" s="16">
        <v>44349.0</v>
      </c>
      <c r="E861" s="16" t="s">
        <v>23</v>
      </c>
      <c r="F861" s="16" t="s">
        <v>24</v>
      </c>
      <c r="G861" s="15" t="s">
        <v>25</v>
      </c>
      <c r="H861" s="20" t="s">
        <v>33</v>
      </c>
      <c r="I861" s="13">
        <v>9001.0</v>
      </c>
      <c r="J861" s="15" t="s">
        <v>971</v>
      </c>
      <c r="K861" s="14" t="str">
        <f>IF(I861=9001,VLOOKUP(J861,'ISO-reference'!$C$1:$D$67,2,FALSE),IF(I861=45001,VLOOKUP(J861,'ISO-reference'!$A$1:$B$40,2,FALSE),IF(I861=21001,VLOOKUP(J861,'ISO-reference'!$E$1:$F$75,2,FALSE),"No ISO Mapping")))</f>
        <v> Customer satisfaction</v>
      </c>
      <c r="L861" s="15" t="s">
        <v>512</v>
      </c>
      <c r="M861" s="18"/>
      <c r="N861" s="19">
        <f t="shared" si="42"/>
        <v>44409</v>
      </c>
      <c r="O861" s="19">
        <v>44368.0</v>
      </c>
      <c r="P861" s="14" t="s">
        <v>1600</v>
      </c>
      <c r="Q861" s="13" t="str">
        <f t="shared" si="2"/>
        <v>Closed</v>
      </c>
      <c r="R861" s="17">
        <f t="shared" si="41"/>
        <v>19</v>
      </c>
      <c r="S861" s="17">
        <f t="shared" si="4"/>
        <v>-41</v>
      </c>
      <c r="T861" s="13"/>
      <c r="U861" s="13">
        <v>45184.0</v>
      </c>
    </row>
    <row r="862" ht="15.75" hidden="1" customHeight="1">
      <c r="A862" s="5">
        <v>861.0</v>
      </c>
      <c r="B862" s="39" t="s">
        <v>1601</v>
      </c>
      <c r="C862" s="7" t="s">
        <v>22</v>
      </c>
      <c r="D862" s="8">
        <v>44349.0</v>
      </c>
      <c r="E862" s="8" t="s">
        <v>23</v>
      </c>
      <c r="F862" s="8" t="s">
        <v>24</v>
      </c>
      <c r="G862" s="7" t="s">
        <v>25</v>
      </c>
      <c r="H862" s="20" t="s">
        <v>33</v>
      </c>
      <c r="I862" s="5">
        <v>9001.0</v>
      </c>
      <c r="J862" s="7" t="s">
        <v>88</v>
      </c>
      <c r="K862" s="6" t="str">
        <f>IF(I862=9001,VLOOKUP(J862,'ISO-reference'!$C$1:$D$67,2,FALSE),IF(I862=45001,VLOOKUP(J862,'ISO-reference'!$A$1:$B$40,2,FALSE),IF(I862=21001,VLOOKUP(J862,'ISO-reference'!$E$1:$F$75,2,FALSE),"No ISO Mapping")))</f>
        <v> Control of documented information</v>
      </c>
      <c r="L862" s="7" t="s">
        <v>35</v>
      </c>
      <c r="M862" s="11"/>
      <c r="N862" s="12">
        <f t="shared" si="42"/>
        <v>44409</v>
      </c>
      <c r="O862" s="12">
        <v>44385.0</v>
      </c>
      <c r="P862" s="6" t="s">
        <v>1602</v>
      </c>
      <c r="Q862" s="5" t="str">
        <f t="shared" si="2"/>
        <v>Closed</v>
      </c>
      <c r="R862" s="10">
        <f t="shared" si="41"/>
        <v>36</v>
      </c>
      <c r="S862" s="10">
        <f t="shared" si="4"/>
        <v>-24</v>
      </c>
      <c r="T862" s="5"/>
      <c r="U862" s="5">
        <v>45185.0</v>
      </c>
    </row>
    <row r="863" ht="15.75" hidden="1" customHeight="1">
      <c r="A863" s="13">
        <v>862.0</v>
      </c>
      <c r="B863" s="40" t="s">
        <v>1603</v>
      </c>
      <c r="C863" s="15" t="s">
        <v>22</v>
      </c>
      <c r="D863" s="16">
        <v>44349.0</v>
      </c>
      <c r="E863" s="16" t="s">
        <v>23</v>
      </c>
      <c r="F863" s="16" t="s">
        <v>24</v>
      </c>
      <c r="G863" s="15" t="s">
        <v>25</v>
      </c>
      <c r="H863" s="20" t="s">
        <v>33</v>
      </c>
      <c r="I863" s="13">
        <v>9001.0</v>
      </c>
      <c r="J863" s="15">
        <v>7.4</v>
      </c>
      <c r="K863" s="14" t="str">
        <f>IF(I863=9001,VLOOKUP(J863,'ISO-reference'!$C$1:$D$67,2,FALSE),IF(I863=45001,VLOOKUP(J863,'ISO-reference'!$A$1:$B$40,2,FALSE),IF(I863=21001,VLOOKUP(J863,'ISO-reference'!$E$1:$F$75,2,FALSE),"No ISO Mapping")))</f>
        <v> Communication</v>
      </c>
      <c r="L863" s="15" t="s">
        <v>35</v>
      </c>
      <c r="M863" s="18"/>
      <c r="N863" s="19">
        <f t="shared" si="42"/>
        <v>44409</v>
      </c>
      <c r="O863" s="19">
        <v>44389.0</v>
      </c>
      <c r="P863" s="14" t="s">
        <v>1604</v>
      </c>
      <c r="Q863" s="13" t="str">
        <f t="shared" si="2"/>
        <v>Closed</v>
      </c>
      <c r="R863" s="17">
        <f t="shared" si="41"/>
        <v>40</v>
      </c>
      <c r="S863" s="17">
        <f t="shared" si="4"/>
        <v>-20</v>
      </c>
      <c r="T863" s="13"/>
      <c r="U863" s="13">
        <v>45186.0</v>
      </c>
    </row>
    <row r="864" ht="15.75" hidden="1" customHeight="1">
      <c r="A864" s="5">
        <v>863.0</v>
      </c>
      <c r="B864" s="39" t="s">
        <v>1605</v>
      </c>
      <c r="C864" s="7" t="s">
        <v>22</v>
      </c>
      <c r="D864" s="8">
        <v>44349.0</v>
      </c>
      <c r="E864" s="8" t="s">
        <v>23</v>
      </c>
      <c r="F864" s="8" t="s">
        <v>24</v>
      </c>
      <c r="G864" s="7" t="s">
        <v>25</v>
      </c>
      <c r="H864" s="20" t="s">
        <v>33</v>
      </c>
      <c r="I864" s="5">
        <v>9001.0</v>
      </c>
      <c r="J864" s="7">
        <v>7.4</v>
      </c>
      <c r="K864" s="6" t="str">
        <f>IF(I864=9001,VLOOKUP(J864,'ISO-reference'!$C$1:$D$67,2,FALSE),IF(I864=45001,VLOOKUP(J864,'ISO-reference'!$A$1:$B$40,2,FALSE),IF(I864=21001,VLOOKUP(J864,'ISO-reference'!$E$1:$F$75,2,FALSE),"No ISO Mapping")))</f>
        <v> Communication</v>
      </c>
      <c r="L864" s="7" t="s">
        <v>35</v>
      </c>
      <c r="M864" s="11"/>
      <c r="N864" s="12">
        <f t="shared" si="42"/>
        <v>44409</v>
      </c>
      <c r="O864" s="12">
        <v>44385.0</v>
      </c>
      <c r="P864" s="6" t="s">
        <v>1606</v>
      </c>
      <c r="Q864" s="5" t="str">
        <f t="shared" si="2"/>
        <v>Closed</v>
      </c>
      <c r="R864" s="10">
        <f t="shared" si="41"/>
        <v>36</v>
      </c>
      <c r="S864" s="10">
        <f t="shared" si="4"/>
        <v>-24</v>
      </c>
      <c r="T864" s="5"/>
      <c r="U864" s="5">
        <v>45187.0</v>
      </c>
    </row>
    <row r="865" ht="15.75" hidden="1" customHeight="1">
      <c r="A865" s="13">
        <v>864.0</v>
      </c>
      <c r="B865" s="40" t="s">
        <v>1607</v>
      </c>
      <c r="C865" s="15" t="s">
        <v>22</v>
      </c>
      <c r="D865" s="16">
        <v>44349.0</v>
      </c>
      <c r="E865" s="16" t="s">
        <v>23</v>
      </c>
      <c r="F865" s="16" t="s">
        <v>24</v>
      </c>
      <c r="G865" s="15" t="s">
        <v>25</v>
      </c>
      <c r="H865" s="20" t="s">
        <v>33</v>
      </c>
      <c r="I865" s="13">
        <v>45001.0</v>
      </c>
      <c r="J865" s="15" t="s">
        <v>88</v>
      </c>
      <c r="K865" s="14" t="str">
        <f>IF(I865=9001,VLOOKUP(J865,'ISO-reference'!$C$1:$D$67,2,FALSE),IF(I865=45001,VLOOKUP(J865,'ISO-reference'!$A$1:$B$40,2,FALSE),IF(I865=21001,VLOOKUP(J865,'ISO-reference'!$E$1:$F$75,2,FALSE),"No ISO Mapping")))</f>
        <v> Control of documented information</v>
      </c>
      <c r="L865" s="15" t="s">
        <v>35</v>
      </c>
      <c r="M865" s="18"/>
      <c r="N865" s="19">
        <f t="shared" si="42"/>
        <v>44409</v>
      </c>
      <c r="O865" s="19">
        <v>44385.0</v>
      </c>
      <c r="P865" s="14" t="s">
        <v>1608</v>
      </c>
      <c r="Q865" s="13" t="str">
        <f t="shared" si="2"/>
        <v>Closed</v>
      </c>
      <c r="R865" s="17">
        <f t="shared" si="41"/>
        <v>36</v>
      </c>
      <c r="S865" s="17">
        <f t="shared" si="4"/>
        <v>-24</v>
      </c>
      <c r="T865" s="13"/>
      <c r="U865" s="13">
        <v>45188.0</v>
      </c>
    </row>
    <row r="866" ht="15.75" hidden="1" customHeight="1">
      <c r="A866" s="5">
        <v>865.0</v>
      </c>
      <c r="B866" s="39" t="s">
        <v>1609</v>
      </c>
      <c r="C866" s="7" t="s">
        <v>22</v>
      </c>
      <c r="D866" s="8">
        <v>44349.0</v>
      </c>
      <c r="E866" s="8" t="s">
        <v>23</v>
      </c>
      <c r="F866" s="8" t="s">
        <v>24</v>
      </c>
      <c r="G866" s="7" t="s">
        <v>25</v>
      </c>
      <c r="H866" s="20" t="s">
        <v>33</v>
      </c>
      <c r="I866" s="5">
        <v>45001.0</v>
      </c>
      <c r="J866" s="7" t="s">
        <v>88</v>
      </c>
      <c r="K866" s="6" t="str">
        <f>IF(I866=9001,VLOOKUP(J866,'ISO-reference'!$C$1:$D$67,2,FALSE),IF(I866=45001,VLOOKUP(J866,'ISO-reference'!$A$1:$B$40,2,FALSE),IF(I866=21001,VLOOKUP(J866,'ISO-reference'!$E$1:$F$75,2,FALSE),"No ISO Mapping")))</f>
        <v> Control of documented information</v>
      </c>
      <c r="L866" s="7" t="s">
        <v>30</v>
      </c>
      <c r="M866" s="11"/>
      <c r="N866" s="12">
        <f t="shared" si="42"/>
        <v>44409</v>
      </c>
      <c r="O866" s="12">
        <v>44355.0</v>
      </c>
      <c r="P866" s="6" t="s">
        <v>1610</v>
      </c>
      <c r="Q866" s="5" t="str">
        <f t="shared" si="2"/>
        <v>Closed</v>
      </c>
      <c r="R866" s="10">
        <f t="shared" si="41"/>
        <v>6</v>
      </c>
      <c r="S866" s="10">
        <f t="shared" si="4"/>
        <v>-54</v>
      </c>
      <c r="T866" s="5"/>
      <c r="U866" s="5">
        <v>45189.0</v>
      </c>
    </row>
    <row r="867" ht="15.75" hidden="1" customHeight="1">
      <c r="A867" s="13">
        <v>866.0</v>
      </c>
      <c r="B867" s="40" t="s">
        <v>1611</v>
      </c>
      <c r="C867" s="15" t="s">
        <v>22</v>
      </c>
      <c r="D867" s="16">
        <v>44349.0</v>
      </c>
      <c r="E867" s="16" t="s">
        <v>23</v>
      </c>
      <c r="F867" s="16" t="s">
        <v>24</v>
      </c>
      <c r="G867" s="15" t="s">
        <v>25</v>
      </c>
      <c r="H867" s="20" t="s">
        <v>33</v>
      </c>
      <c r="I867" s="13">
        <v>9001.0</v>
      </c>
      <c r="J867" s="15">
        <v>4.2</v>
      </c>
      <c r="K867" s="14" t="str">
        <f>IF(I867=9001,VLOOKUP(J867,'ISO-reference'!$C$1:$D$67,2,FALSE),IF(I867=45001,VLOOKUP(J867,'ISO-reference'!$A$1:$B$40,2,FALSE),IF(I867=21001,VLOOKUP(J867,'ISO-reference'!$E$1:$F$75,2,FALSE),"No ISO Mapping")))</f>
        <v> Needs &amp; Expectations</v>
      </c>
      <c r="L867" s="15" t="s">
        <v>111</v>
      </c>
      <c r="M867" s="18"/>
      <c r="N867" s="19">
        <f t="shared" si="42"/>
        <v>44409</v>
      </c>
      <c r="O867" s="19">
        <v>44363.0</v>
      </c>
      <c r="P867" s="14" t="s">
        <v>1612</v>
      </c>
      <c r="Q867" s="13" t="str">
        <f t="shared" si="2"/>
        <v>Closed</v>
      </c>
      <c r="R867" s="17">
        <f t="shared" si="41"/>
        <v>14</v>
      </c>
      <c r="S867" s="17">
        <f t="shared" si="4"/>
        <v>-46</v>
      </c>
      <c r="T867" s="13"/>
      <c r="U867" s="13">
        <v>45190.0</v>
      </c>
    </row>
    <row r="868" ht="15.75" hidden="1" customHeight="1">
      <c r="A868" s="5">
        <v>867.0</v>
      </c>
      <c r="B868" s="39" t="s">
        <v>1613</v>
      </c>
      <c r="C868" s="7" t="s">
        <v>22</v>
      </c>
      <c r="D868" s="8">
        <v>44349.0</v>
      </c>
      <c r="E868" s="8" t="s">
        <v>23</v>
      </c>
      <c r="F868" s="8" t="s">
        <v>24</v>
      </c>
      <c r="G868" s="7" t="s">
        <v>25</v>
      </c>
      <c r="H868" s="20" t="s">
        <v>33</v>
      </c>
      <c r="I868" s="5">
        <v>9001.0</v>
      </c>
      <c r="J868" s="7">
        <v>7.2</v>
      </c>
      <c r="K868" s="6" t="str">
        <f>IF(I868=9001,VLOOKUP(J868,'ISO-reference'!$C$1:$D$67,2,FALSE),IF(I868=45001,VLOOKUP(J868,'ISO-reference'!$A$1:$B$40,2,FALSE),IF(I868=21001,VLOOKUP(J868,'ISO-reference'!$E$1:$F$75,2,FALSE),"No ISO Mapping")))</f>
        <v> Competence</v>
      </c>
      <c r="L868" s="7" t="s">
        <v>35</v>
      </c>
      <c r="M868" s="11"/>
      <c r="N868" s="12">
        <f t="shared" si="42"/>
        <v>44409</v>
      </c>
      <c r="O868" s="12">
        <v>44385.0</v>
      </c>
      <c r="P868" s="6" t="s">
        <v>1614</v>
      </c>
      <c r="Q868" s="5" t="str">
        <f t="shared" si="2"/>
        <v>Closed</v>
      </c>
      <c r="R868" s="10">
        <f t="shared" si="41"/>
        <v>36</v>
      </c>
      <c r="S868" s="10">
        <f t="shared" si="4"/>
        <v>-24</v>
      </c>
      <c r="T868" s="5"/>
      <c r="U868" s="5">
        <v>45191.0</v>
      </c>
    </row>
    <row r="869" ht="15.75" hidden="1" customHeight="1">
      <c r="A869" s="13">
        <v>868.0</v>
      </c>
      <c r="B869" s="40" t="s">
        <v>1615</v>
      </c>
      <c r="C869" s="15" t="s">
        <v>22</v>
      </c>
      <c r="D869" s="16">
        <v>44349.0</v>
      </c>
      <c r="E869" s="16" t="s">
        <v>23</v>
      </c>
      <c r="F869" s="16" t="s">
        <v>24</v>
      </c>
      <c r="G869" s="15" t="s">
        <v>25</v>
      </c>
      <c r="H869" s="20" t="s">
        <v>33</v>
      </c>
      <c r="I869" s="13">
        <v>9001.0</v>
      </c>
      <c r="J869" s="15">
        <v>8.1</v>
      </c>
      <c r="K869" s="14" t="str">
        <f>IF(I869=9001,VLOOKUP(J869,'ISO-reference'!$C$1:$D$67,2,FALSE),IF(I869=45001,VLOOKUP(J869,'ISO-reference'!$A$1:$B$40,2,FALSE),IF(I869=21001,VLOOKUP(J869,'ISO-reference'!$E$1:$F$75,2,FALSE),"No ISO Mapping")))</f>
        <v> Operational planning and control</v>
      </c>
      <c r="L869" s="15" t="s">
        <v>35</v>
      </c>
      <c r="M869" s="18"/>
      <c r="N869" s="19">
        <f>GSF!$D869+60</f>
        <v>44409</v>
      </c>
      <c r="O869" s="19">
        <v>44385.0</v>
      </c>
      <c r="P869" s="14" t="s">
        <v>1616</v>
      </c>
      <c r="Q869" s="13" t="str">
        <f t="shared" si="2"/>
        <v>Closed</v>
      </c>
      <c r="R869" s="17">
        <f t="shared" si="41"/>
        <v>36</v>
      </c>
      <c r="S869" s="17">
        <f t="shared" si="4"/>
        <v>-24</v>
      </c>
      <c r="T869" s="13"/>
      <c r="U869" s="13">
        <v>45193.0</v>
      </c>
    </row>
    <row r="870" ht="15.75" hidden="1" customHeight="1">
      <c r="A870" s="5">
        <v>869.0</v>
      </c>
      <c r="B870" s="39" t="s">
        <v>1617</v>
      </c>
      <c r="C870" s="7" t="s">
        <v>22</v>
      </c>
      <c r="D870" s="8">
        <v>44388.0</v>
      </c>
      <c r="E870" s="8" t="s">
        <v>23</v>
      </c>
      <c r="F870" s="8" t="s">
        <v>66</v>
      </c>
      <c r="G870" s="7" t="s">
        <v>133</v>
      </c>
      <c r="H870" s="20" t="s">
        <v>105</v>
      </c>
      <c r="I870" s="5">
        <v>9001.0</v>
      </c>
      <c r="J870" s="7" t="s">
        <v>1618</v>
      </c>
      <c r="K870" s="6" t="str">
        <f>IF(I870=9001,VLOOKUP(J870,'ISO-reference'!$C$1:$D$67,2,FALSE),IF(I870=45001,VLOOKUP(J870,'ISO-reference'!$A$1:$B$40,2,FALSE),IF(I870=21001,VLOOKUP(J870,'ISO-reference'!$E$1:$F$75,2,FALSE),"No ISO Mapping")))</f>
        <v> Identification &amp; traceability</v>
      </c>
      <c r="L870" s="7" t="s">
        <v>512</v>
      </c>
      <c r="M870" s="11"/>
      <c r="N870" s="12">
        <f>GSF!$D870+60</f>
        <v>44448</v>
      </c>
      <c r="O870" s="12">
        <v>44606.0</v>
      </c>
      <c r="P870" s="6" t="s">
        <v>1619</v>
      </c>
      <c r="Q870" s="5" t="str">
        <f t="shared" si="2"/>
        <v>Closed</v>
      </c>
      <c r="R870" s="10">
        <f t="shared" si="41"/>
        <v>218</v>
      </c>
      <c r="S870" s="10">
        <f t="shared" si="4"/>
        <v>158</v>
      </c>
      <c r="T870" s="5"/>
      <c r="U870" s="5">
        <v>46506.0</v>
      </c>
    </row>
    <row r="871" ht="15.75" hidden="1" customHeight="1">
      <c r="A871" s="13">
        <v>870.0</v>
      </c>
      <c r="B871" s="40" t="s">
        <v>1620</v>
      </c>
      <c r="C871" s="19" t="s">
        <v>22</v>
      </c>
      <c r="D871" s="19">
        <v>44388.0</v>
      </c>
      <c r="E871" s="16" t="s">
        <v>23</v>
      </c>
      <c r="F871" s="19" t="s">
        <v>66</v>
      </c>
      <c r="G871" s="19" t="s">
        <v>133</v>
      </c>
      <c r="H871" s="20" t="s">
        <v>105</v>
      </c>
      <c r="I871" s="13">
        <v>45001.0</v>
      </c>
      <c r="J871" s="19" t="s">
        <v>615</v>
      </c>
      <c r="K871" s="14" t="str">
        <f>IF(I871=9001,VLOOKUP(J871,'ISO-reference'!$C$1:$D$67,2,FALSE),IF(I871=45001,VLOOKUP(J871,'ISO-reference'!$A$1:$B$40,2,FALSE),IF(I871=21001,VLOOKUP(J871,'ISO-reference'!$E$1:$F$75,2,FALSE),"No ISO Mapping")))</f>
        <v> Eliminating Hazards and reducing OH&amp;S risks</v>
      </c>
      <c r="L871" s="19" t="s">
        <v>30</v>
      </c>
      <c r="M871" s="18"/>
      <c r="N871" s="19">
        <f>GSF!$D871+60</f>
        <v>44448</v>
      </c>
      <c r="O871" s="19">
        <v>44600.0</v>
      </c>
      <c r="P871" s="14" t="s">
        <v>1621</v>
      </c>
      <c r="Q871" s="13" t="str">
        <f t="shared" si="2"/>
        <v>Closed</v>
      </c>
      <c r="R871" s="17">
        <f t="shared" si="41"/>
        <v>212</v>
      </c>
      <c r="S871" s="17">
        <f t="shared" si="4"/>
        <v>152</v>
      </c>
      <c r="T871" s="13"/>
      <c r="U871" s="13">
        <v>46507.0</v>
      </c>
    </row>
    <row r="872" ht="15.75" hidden="1" customHeight="1">
      <c r="A872" s="5">
        <v>871.0</v>
      </c>
      <c r="B872" s="39" t="s">
        <v>1622</v>
      </c>
      <c r="C872" s="12" t="s">
        <v>22</v>
      </c>
      <c r="D872" s="12">
        <v>44388.0</v>
      </c>
      <c r="E872" s="8" t="s">
        <v>23</v>
      </c>
      <c r="F872" s="12" t="s">
        <v>66</v>
      </c>
      <c r="G872" s="12" t="s">
        <v>133</v>
      </c>
      <c r="H872" s="20" t="s">
        <v>105</v>
      </c>
      <c r="I872" s="5">
        <v>9001.0</v>
      </c>
      <c r="J872" s="7">
        <v>7.3</v>
      </c>
      <c r="K872" s="6" t="str">
        <f>IF(I872=9001,VLOOKUP(J872,'ISO-reference'!$C$1:$D$67,2,FALSE),IF(I872=45001,VLOOKUP(J872,'ISO-reference'!$A$1:$B$40,2,FALSE),IF(I872=21001,VLOOKUP(J872,'ISO-reference'!$E$1:$F$75,2,FALSE),"No ISO Mapping")))</f>
        <v> Awareness</v>
      </c>
      <c r="L872" s="7" t="s">
        <v>27</v>
      </c>
      <c r="M872" s="11"/>
      <c r="N872" s="12">
        <f>GSF!$D872+60</f>
        <v>44448</v>
      </c>
      <c r="O872" s="12">
        <v>44452.0</v>
      </c>
      <c r="P872" s="6" t="s">
        <v>1623</v>
      </c>
      <c r="Q872" s="5" t="str">
        <f t="shared" si="2"/>
        <v>Closed</v>
      </c>
      <c r="R872" s="10">
        <f t="shared" si="41"/>
        <v>64</v>
      </c>
      <c r="S872" s="10">
        <f t="shared" si="4"/>
        <v>4</v>
      </c>
      <c r="T872" s="5"/>
      <c r="U872" s="5">
        <v>46508.0</v>
      </c>
    </row>
    <row r="873" ht="15.75" hidden="1" customHeight="1">
      <c r="A873" s="13">
        <v>872.0</v>
      </c>
      <c r="B873" s="40" t="s">
        <v>1624</v>
      </c>
      <c r="C873" s="15" t="s">
        <v>22</v>
      </c>
      <c r="D873" s="19">
        <v>44388.0</v>
      </c>
      <c r="E873" s="16" t="s">
        <v>23</v>
      </c>
      <c r="F873" s="19" t="s">
        <v>66</v>
      </c>
      <c r="G873" s="19" t="s">
        <v>133</v>
      </c>
      <c r="H873" s="20" t="s">
        <v>105</v>
      </c>
      <c r="I873" s="13">
        <v>9001.0</v>
      </c>
      <c r="J873" s="15" t="s">
        <v>128</v>
      </c>
      <c r="K873" s="14" t="str">
        <f>IF(I873=9001,VLOOKUP(J873,'ISO-reference'!$C$1:$D$67,2,FALSE),IF(I873=45001,VLOOKUP(J873,'ISO-reference'!$A$1:$B$40,2,FALSE),IF(I873=21001,VLOOKUP(J873,'ISO-reference'!$E$1:$F$75,2,FALSE),"No ISO Mapping")))</f>
        <v> Customer communication</v>
      </c>
      <c r="L873" s="15" t="s">
        <v>111</v>
      </c>
      <c r="M873" s="18"/>
      <c r="N873" s="19">
        <f>GSF!$D873+60</f>
        <v>44448</v>
      </c>
      <c r="O873" s="19">
        <v>44513.0</v>
      </c>
      <c r="P873" s="14" t="s">
        <v>1625</v>
      </c>
      <c r="Q873" s="13" t="str">
        <f t="shared" si="2"/>
        <v>Closed</v>
      </c>
      <c r="R873" s="17">
        <f t="shared" si="41"/>
        <v>125</v>
      </c>
      <c r="S873" s="17">
        <f t="shared" si="4"/>
        <v>65</v>
      </c>
      <c r="T873" s="13"/>
      <c r="U873" s="13">
        <v>46509.0</v>
      </c>
    </row>
    <row r="874" ht="15.75" hidden="1" customHeight="1">
      <c r="A874" s="5">
        <v>873.0</v>
      </c>
      <c r="B874" s="39" t="s">
        <v>1626</v>
      </c>
      <c r="C874" s="7" t="s">
        <v>22</v>
      </c>
      <c r="D874" s="12">
        <v>44388.0</v>
      </c>
      <c r="E874" s="8" t="s">
        <v>23</v>
      </c>
      <c r="F874" s="12" t="s">
        <v>66</v>
      </c>
      <c r="G874" s="12" t="s">
        <v>133</v>
      </c>
      <c r="H874" s="20" t="s">
        <v>105</v>
      </c>
      <c r="I874" s="5">
        <v>45001.0</v>
      </c>
      <c r="J874" s="7" t="s">
        <v>456</v>
      </c>
      <c r="K874" s="6" t="str">
        <f>IF(I874=9001,VLOOKUP(J874,'ISO-reference'!$C$1:$D$67,2,FALSE),IF(I874=45001,VLOOKUP(J874,'ISO-reference'!$A$1:$B$40,2,FALSE),IF(I874=21001,VLOOKUP(J874,'ISO-reference'!$E$1:$F$75,2,FALSE),"No ISO Mapping")))</f>
        <v> Hazard identification &amp; assessment of risks and opportunities</v>
      </c>
      <c r="L874" s="7" t="s">
        <v>512</v>
      </c>
      <c r="M874" s="11"/>
      <c r="N874" s="12">
        <f>GSF!$D874+60</f>
        <v>44448</v>
      </c>
      <c r="O874" s="12">
        <v>44539.0</v>
      </c>
      <c r="P874" s="6" t="s">
        <v>1627</v>
      </c>
      <c r="Q874" s="5" t="str">
        <f t="shared" si="2"/>
        <v>Closed</v>
      </c>
      <c r="R874" s="10">
        <f t="shared" si="41"/>
        <v>151</v>
      </c>
      <c r="S874" s="10">
        <f t="shared" si="4"/>
        <v>91</v>
      </c>
      <c r="T874" s="5"/>
      <c r="U874" s="5">
        <v>46510.0</v>
      </c>
    </row>
    <row r="875" ht="15.75" hidden="1" customHeight="1">
      <c r="A875" s="13">
        <v>874.0</v>
      </c>
      <c r="B875" s="40" t="s">
        <v>1628</v>
      </c>
      <c r="C875" s="15" t="s">
        <v>22</v>
      </c>
      <c r="D875" s="19">
        <v>44388.0</v>
      </c>
      <c r="E875" s="16" t="s">
        <v>23</v>
      </c>
      <c r="F875" s="19" t="s">
        <v>66</v>
      </c>
      <c r="G875" s="19" t="s">
        <v>133</v>
      </c>
      <c r="H875" s="20" t="s">
        <v>105</v>
      </c>
      <c r="I875" s="13">
        <v>45001.0</v>
      </c>
      <c r="J875" s="15" t="s">
        <v>615</v>
      </c>
      <c r="K875" s="14" t="str">
        <f>IF(I875=9001,VLOOKUP(J875,'ISO-reference'!$C$1:$D$67,2,FALSE),IF(I875=45001,VLOOKUP(J875,'ISO-reference'!$A$1:$B$40,2,FALSE),IF(I875=21001,VLOOKUP(J875,'ISO-reference'!$E$1:$F$75,2,FALSE),"No ISO Mapping")))</f>
        <v> Eliminating Hazards and reducing OH&amp;S risks</v>
      </c>
      <c r="L875" s="15" t="s">
        <v>30</v>
      </c>
      <c r="M875" s="18"/>
      <c r="N875" s="19">
        <f>GSF!$D875+60</f>
        <v>44448</v>
      </c>
      <c r="O875" s="19">
        <v>44427.0</v>
      </c>
      <c r="P875" s="14" t="s">
        <v>1629</v>
      </c>
      <c r="Q875" s="13" t="str">
        <f t="shared" si="2"/>
        <v>Closed</v>
      </c>
      <c r="R875" s="17">
        <f t="shared" si="41"/>
        <v>39</v>
      </c>
      <c r="S875" s="17">
        <f t="shared" si="4"/>
        <v>-21</v>
      </c>
      <c r="T875" s="13"/>
      <c r="U875" s="13">
        <v>46411.0</v>
      </c>
    </row>
    <row r="876" ht="15.75" hidden="1" customHeight="1">
      <c r="A876" s="5">
        <v>875.0</v>
      </c>
      <c r="B876" s="39" t="s">
        <v>1630</v>
      </c>
      <c r="C876" s="7" t="s">
        <v>22</v>
      </c>
      <c r="D876" s="12">
        <v>44388.0</v>
      </c>
      <c r="E876" s="8" t="s">
        <v>23</v>
      </c>
      <c r="F876" s="12" t="s">
        <v>66</v>
      </c>
      <c r="G876" s="12" t="s">
        <v>133</v>
      </c>
      <c r="H876" s="20" t="s">
        <v>33</v>
      </c>
      <c r="I876" s="5">
        <v>9001.0</v>
      </c>
      <c r="J876" s="7">
        <v>10.3</v>
      </c>
      <c r="K876" s="6" t="str">
        <f>IF(I876=9001,VLOOKUP(J876,'ISO-reference'!$C$1:$D$67,2,FALSE),IF(I876=45001,VLOOKUP(J876,'ISO-reference'!$A$1:$B$40,2,FALSE),IF(I876=21001,VLOOKUP(J876,'ISO-reference'!$E$1:$F$75,2,FALSE),"No ISO Mapping")))</f>
        <v> Continual improvement</v>
      </c>
      <c r="L876" s="7" t="s">
        <v>35</v>
      </c>
      <c r="M876" s="11"/>
      <c r="N876" s="12">
        <f>GSF!$D876+60</f>
        <v>44448</v>
      </c>
      <c r="O876" s="12">
        <v>44427.0</v>
      </c>
      <c r="P876" s="6" t="s">
        <v>1631</v>
      </c>
      <c r="Q876" s="5" t="str">
        <f t="shared" si="2"/>
        <v>Closed</v>
      </c>
      <c r="R876" s="10">
        <f t="shared" si="41"/>
        <v>39</v>
      </c>
      <c r="S876" s="10">
        <f t="shared" si="4"/>
        <v>-21</v>
      </c>
      <c r="T876" s="5"/>
      <c r="U876" s="5">
        <v>46512.0</v>
      </c>
    </row>
    <row r="877" ht="15.75" hidden="1" customHeight="1">
      <c r="A877" s="13">
        <v>876.0</v>
      </c>
      <c r="B877" s="40" t="s">
        <v>1632</v>
      </c>
      <c r="C877" s="15" t="s">
        <v>22</v>
      </c>
      <c r="D877" s="19">
        <v>44388.0</v>
      </c>
      <c r="E877" s="16" t="s">
        <v>23</v>
      </c>
      <c r="F877" s="19" t="s">
        <v>66</v>
      </c>
      <c r="G877" s="19" t="s">
        <v>133</v>
      </c>
      <c r="H877" s="20" t="s">
        <v>33</v>
      </c>
      <c r="I877" s="13">
        <v>9001.0</v>
      </c>
      <c r="J877" s="15" t="s">
        <v>971</v>
      </c>
      <c r="K877" s="14" t="str">
        <f>IF(I877=9001,VLOOKUP(J877,'ISO-reference'!$C$1:$D$67,2,FALSE),IF(I877=45001,VLOOKUP(J877,'ISO-reference'!$A$1:$B$40,2,FALSE),IF(I877=21001,VLOOKUP(J877,'ISO-reference'!$E$1:$F$75,2,FALSE),"No ISO Mapping")))</f>
        <v> Customer satisfaction</v>
      </c>
      <c r="L877" s="15" t="s">
        <v>35</v>
      </c>
      <c r="M877" s="18"/>
      <c r="N877" s="19">
        <f>GSF!$D877+60</f>
        <v>44448</v>
      </c>
      <c r="O877" s="19">
        <v>44527.0</v>
      </c>
      <c r="P877" s="14" t="s">
        <v>1633</v>
      </c>
      <c r="Q877" s="13" t="str">
        <f t="shared" si="2"/>
        <v>Closed</v>
      </c>
      <c r="R877" s="17">
        <f t="shared" si="41"/>
        <v>139</v>
      </c>
      <c r="S877" s="17">
        <f t="shared" si="4"/>
        <v>79</v>
      </c>
      <c r="T877" s="13"/>
      <c r="U877" s="13">
        <v>46513.0</v>
      </c>
    </row>
    <row r="878" ht="15.75" hidden="1" customHeight="1">
      <c r="A878" s="5">
        <v>877.0</v>
      </c>
      <c r="B878" s="39" t="s">
        <v>1634</v>
      </c>
      <c r="C878" s="7" t="s">
        <v>22</v>
      </c>
      <c r="D878" s="12">
        <v>44388.0</v>
      </c>
      <c r="E878" s="8" t="s">
        <v>23</v>
      </c>
      <c r="F878" s="12" t="s">
        <v>66</v>
      </c>
      <c r="G878" s="12" t="s">
        <v>133</v>
      </c>
      <c r="H878" s="20" t="s">
        <v>33</v>
      </c>
      <c r="I878" s="5">
        <v>9001.0</v>
      </c>
      <c r="J878" s="7" t="s">
        <v>1569</v>
      </c>
      <c r="K878" s="6" t="str">
        <f>IF(I878=9001,VLOOKUP(J878,'ISO-reference'!$C$1:$D$67,2,FALSE),IF(I878=45001,VLOOKUP(J878,'ISO-reference'!$A$1:$B$40,2,FALSE),IF(I878=21001,VLOOKUP(J878,'ISO-reference'!$E$1:$F$75,2,FALSE),"No ISO Mapping")))</f>
        <v> Management review inputs</v>
      </c>
      <c r="L878" s="7" t="s">
        <v>89</v>
      </c>
      <c r="M878" s="11"/>
      <c r="N878" s="12">
        <f>GSF!$D878+60</f>
        <v>44448</v>
      </c>
      <c r="O878" s="12">
        <v>44447.0</v>
      </c>
      <c r="P878" s="6" t="s">
        <v>1635</v>
      </c>
      <c r="Q878" s="5" t="str">
        <f t="shared" si="2"/>
        <v>Closed</v>
      </c>
      <c r="R878" s="10">
        <f t="shared" si="41"/>
        <v>59</v>
      </c>
      <c r="S878" s="10">
        <f t="shared" si="4"/>
        <v>-1</v>
      </c>
      <c r="T878" s="5"/>
      <c r="U878" s="5">
        <v>46514.0</v>
      </c>
    </row>
    <row r="879" ht="15.75" hidden="1" customHeight="1">
      <c r="A879" s="13">
        <v>878.0</v>
      </c>
      <c r="B879" s="40" t="s">
        <v>1636</v>
      </c>
      <c r="C879" s="15" t="s">
        <v>22</v>
      </c>
      <c r="D879" s="19">
        <v>44388.0</v>
      </c>
      <c r="E879" s="16" t="s">
        <v>23</v>
      </c>
      <c r="F879" s="19" t="s">
        <v>66</v>
      </c>
      <c r="G879" s="19" t="s">
        <v>133</v>
      </c>
      <c r="H879" s="20" t="s">
        <v>33</v>
      </c>
      <c r="I879" s="13">
        <v>45001.0</v>
      </c>
      <c r="J879" s="15" t="s">
        <v>1313</v>
      </c>
      <c r="K879" s="14" t="str">
        <f>IF(I879=9001,VLOOKUP(J879,'ISO-reference'!$C$1:$D$67,2,FALSE),IF(I879=45001,VLOOKUP(J879,'ISO-reference'!$A$1:$B$40,2,FALSE),IF(I879=21001,VLOOKUP(J879,'ISO-reference'!$E$1:$F$75,2,FALSE),"No ISO Mapping")))</f>
        <v> Internal Communication</v>
      </c>
      <c r="L879" s="15" t="s">
        <v>512</v>
      </c>
      <c r="M879" s="18"/>
      <c r="N879" s="19">
        <f>GSF!$D879+60</f>
        <v>44448</v>
      </c>
      <c r="O879" s="19">
        <v>44508.0</v>
      </c>
      <c r="P879" s="14" t="s">
        <v>1637</v>
      </c>
      <c r="Q879" s="13" t="str">
        <f t="shared" si="2"/>
        <v>Closed</v>
      </c>
      <c r="R879" s="17">
        <f t="shared" si="41"/>
        <v>120</v>
      </c>
      <c r="S879" s="17">
        <f t="shared" si="4"/>
        <v>60</v>
      </c>
      <c r="T879" s="13"/>
      <c r="U879" s="13">
        <v>46515.0</v>
      </c>
    </row>
    <row r="880" ht="15.75" hidden="1" customHeight="1">
      <c r="A880" s="5">
        <v>879.0</v>
      </c>
      <c r="B880" s="39" t="s">
        <v>1638</v>
      </c>
      <c r="C880" s="7" t="s">
        <v>22</v>
      </c>
      <c r="D880" s="8">
        <v>44394.0</v>
      </c>
      <c r="E880" s="8" t="s">
        <v>23</v>
      </c>
      <c r="F880" s="12" t="s">
        <v>66</v>
      </c>
      <c r="G880" s="31" t="s">
        <v>67</v>
      </c>
      <c r="H880" s="20" t="s">
        <v>105</v>
      </c>
      <c r="I880" s="5">
        <v>45001.0</v>
      </c>
      <c r="J880" s="7" t="s">
        <v>615</v>
      </c>
      <c r="K880" s="6" t="str">
        <f>IF(I880=9001,VLOOKUP(J880,'ISO-reference'!$C$1:$D$67,2,FALSE),IF(I880=45001,VLOOKUP(J880,'ISO-reference'!$A$1:$B$40,2,FALSE),IF(I880=21001,VLOOKUP(J880,'ISO-reference'!$E$1:$F$75,2,FALSE),"No ISO Mapping")))</f>
        <v> Eliminating Hazards and reducing OH&amp;S risks</v>
      </c>
      <c r="L880" s="7" t="s">
        <v>111</v>
      </c>
      <c r="M880" s="11"/>
      <c r="N880" s="12">
        <f>GSF!$D880+60</f>
        <v>44454</v>
      </c>
      <c r="O880" s="12">
        <v>44507.0</v>
      </c>
      <c r="P880" s="6" t="s">
        <v>1639</v>
      </c>
      <c r="Q880" s="5" t="str">
        <f t="shared" si="2"/>
        <v>Closed</v>
      </c>
      <c r="R880" s="10">
        <f t="shared" si="41"/>
        <v>113</v>
      </c>
      <c r="S880" s="10">
        <f t="shared" si="4"/>
        <v>53</v>
      </c>
      <c r="T880" s="5"/>
      <c r="U880" s="5">
        <v>46688.0</v>
      </c>
    </row>
    <row r="881" ht="15.75" hidden="1" customHeight="1">
      <c r="A881" s="13">
        <v>880.0</v>
      </c>
      <c r="B881" s="40" t="s">
        <v>1640</v>
      </c>
      <c r="C881" s="15" t="s">
        <v>22</v>
      </c>
      <c r="D881" s="16">
        <v>44394.0</v>
      </c>
      <c r="E881" s="16" t="s">
        <v>23</v>
      </c>
      <c r="F881" s="19" t="s">
        <v>66</v>
      </c>
      <c r="G881" s="38" t="s">
        <v>67</v>
      </c>
      <c r="H881" s="20" t="s">
        <v>105</v>
      </c>
      <c r="I881" s="13">
        <v>45001.0</v>
      </c>
      <c r="J881" s="15" t="s">
        <v>1313</v>
      </c>
      <c r="K881" s="14" t="str">
        <f>IF(I881=9001,VLOOKUP(J881,'ISO-reference'!$C$1:$D$67,2,FALSE),IF(I881=45001,VLOOKUP(J881,'ISO-reference'!$A$1:$B$40,2,FALSE),IF(I881=21001,VLOOKUP(J881,'ISO-reference'!$E$1:$F$75,2,FALSE),"No ISO Mapping")))</f>
        <v> Internal Communication</v>
      </c>
      <c r="L881" s="15" t="s">
        <v>27</v>
      </c>
      <c r="M881" s="18"/>
      <c r="N881" s="19">
        <f>GSF!$D881+60</f>
        <v>44454</v>
      </c>
      <c r="O881" s="19">
        <v>44623.0</v>
      </c>
      <c r="P881" s="14" t="s">
        <v>1641</v>
      </c>
      <c r="Q881" s="13" t="str">
        <f t="shared" si="2"/>
        <v>Closed</v>
      </c>
      <c r="R881" s="17">
        <f t="shared" si="41"/>
        <v>229</v>
      </c>
      <c r="S881" s="17">
        <f t="shared" si="4"/>
        <v>169</v>
      </c>
      <c r="T881" s="13"/>
      <c r="U881" s="13">
        <v>46691.0</v>
      </c>
    </row>
    <row r="882" ht="15.75" hidden="1" customHeight="1">
      <c r="A882" s="5">
        <v>881.0</v>
      </c>
      <c r="B882" s="39" t="s">
        <v>1642</v>
      </c>
      <c r="C882" s="7" t="s">
        <v>22</v>
      </c>
      <c r="D882" s="8">
        <v>44394.0</v>
      </c>
      <c r="E882" s="8" t="s">
        <v>23</v>
      </c>
      <c r="F882" s="12" t="s">
        <v>66</v>
      </c>
      <c r="G882" s="31" t="s">
        <v>67</v>
      </c>
      <c r="H882" s="20" t="s">
        <v>105</v>
      </c>
      <c r="I882" s="5">
        <v>45001.0</v>
      </c>
      <c r="J882" s="7" t="s">
        <v>1313</v>
      </c>
      <c r="K882" s="6" t="str">
        <f>IF(I882=9001,VLOOKUP(J882,'ISO-reference'!$C$1:$D$67,2,FALSE),IF(I882=45001,VLOOKUP(J882,'ISO-reference'!$A$1:$B$40,2,FALSE),IF(I882=21001,VLOOKUP(J882,'ISO-reference'!$E$1:$F$75,2,FALSE),"No ISO Mapping")))</f>
        <v> Internal Communication</v>
      </c>
      <c r="L882" s="7" t="s">
        <v>111</v>
      </c>
      <c r="M882" s="11"/>
      <c r="N882" s="12">
        <f>GSF!$D882+60</f>
        <v>44454</v>
      </c>
      <c r="O882" s="12">
        <v>44538.0</v>
      </c>
      <c r="P882" s="6" t="s">
        <v>1643</v>
      </c>
      <c r="Q882" s="5" t="str">
        <f t="shared" si="2"/>
        <v>Closed</v>
      </c>
      <c r="R882" s="10">
        <f t="shared" si="41"/>
        <v>144</v>
      </c>
      <c r="S882" s="10">
        <f t="shared" si="4"/>
        <v>84</v>
      </c>
      <c r="T882" s="5"/>
      <c r="U882" s="5">
        <v>46692.0</v>
      </c>
    </row>
    <row r="883" ht="15.75" hidden="1" customHeight="1">
      <c r="A883" s="13">
        <v>882.0</v>
      </c>
      <c r="B883" s="40" t="s">
        <v>1644</v>
      </c>
      <c r="C883" s="15" t="s">
        <v>22</v>
      </c>
      <c r="D883" s="16">
        <v>44394.0</v>
      </c>
      <c r="E883" s="16" t="s">
        <v>23</v>
      </c>
      <c r="F883" s="19" t="s">
        <v>66</v>
      </c>
      <c r="G883" s="38" t="s">
        <v>67</v>
      </c>
      <c r="H883" s="20" t="s">
        <v>33</v>
      </c>
      <c r="I883" s="13">
        <v>45001.0</v>
      </c>
      <c r="J883" s="15" t="s">
        <v>615</v>
      </c>
      <c r="K883" s="14" t="str">
        <f>IF(I883=9001,VLOOKUP(J883,'ISO-reference'!$C$1:$D$67,2,FALSE),IF(I883=45001,VLOOKUP(J883,'ISO-reference'!$A$1:$B$40,2,FALSE),IF(I883=21001,VLOOKUP(J883,'ISO-reference'!$E$1:$F$75,2,FALSE),"No ISO Mapping")))</f>
        <v> Eliminating Hazards and reducing OH&amp;S risks</v>
      </c>
      <c r="L883" s="15" t="s">
        <v>30</v>
      </c>
      <c r="M883" s="18"/>
      <c r="N883" s="19">
        <f>GSF!$D883+60</f>
        <v>44454</v>
      </c>
      <c r="O883" s="19">
        <v>44444.0</v>
      </c>
      <c r="P883" s="14" t="s">
        <v>1645</v>
      </c>
      <c r="Q883" s="13" t="str">
        <f t="shared" si="2"/>
        <v>Closed</v>
      </c>
      <c r="R883" s="17">
        <f t="shared" si="41"/>
        <v>50</v>
      </c>
      <c r="S883" s="17">
        <f t="shared" si="4"/>
        <v>-10</v>
      </c>
      <c r="T883" s="13"/>
      <c r="U883" s="13">
        <v>46694.0</v>
      </c>
    </row>
    <row r="884" ht="15.75" hidden="1" customHeight="1">
      <c r="A884" s="5">
        <v>883.0</v>
      </c>
      <c r="B884" s="39" t="s">
        <v>1646</v>
      </c>
      <c r="C884" s="7" t="s">
        <v>22</v>
      </c>
      <c r="D884" s="8">
        <v>44394.0</v>
      </c>
      <c r="E884" s="8" t="s">
        <v>23</v>
      </c>
      <c r="F884" s="12" t="s">
        <v>66</v>
      </c>
      <c r="G884" s="31" t="s">
        <v>67</v>
      </c>
      <c r="H884" s="20" t="s">
        <v>33</v>
      </c>
      <c r="I884" s="5">
        <v>9001.0</v>
      </c>
      <c r="J884" s="7" t="s">
        <v>141</v>
      </c>
      <c r="K884" s="6" t="str">
        <f>IF(I884=9001,VLOOKUP(J884,'ISO-reference'!$C$1:$D$67,2,FALSE),IF(I884=45001,VLOOKUP(J884,'ISO-reference'!$A$1:$B$40,2,FALSE),IF(I884=21001,VLOOKUP(J884,'ISO-reference'!$E$1:$F$75,2,FALSE),"No ISO Mapping")))</f>
        <v> Analysis &amp; evaluation</v>
      </c>
      <c r="L884" s="7" t="s">
        <v>512</v>
      </c>
      <c r="M884" s="11"/>
      <c r="N884" s="12">
        <f>GSF!$D884+60</f>
        <v>44454</v>
      </c>
      <c r="O884" s="12">
        <v>44507.0</v>
      </c>
      <c r="P884" s="6" t="s">
        <v>1647</v>
      </c>
      <c r="Q884" s="5" t="str">
        <f t="shared" si="2"/>
        <v>Closed</v>
      </c>
      <c r="R884" s="10">
        <f t="shared" si="41"/>
        <v>113</v>
      </c>
      <c r="S884" s="10">
        <f t="shared" si="4"/>
        <v>53</v>
      </c>
      <c r="T884" s="5"/>
      <c r="U884" s="5">
        <v>46695.0</v>
      </c>
    </row>
    <row r="885" ht="15.75" hidden="1" customHeight="1">
      <c r="A885" s="13">
        <v>884.0</v>
      </c>
      <c r="B885" s="40" t="s">
        <v>1648</v>
      </c>
      <c r="C885" s="15" t="s">
        <v>22</v>
      </c>
      <c r="D885" s="16">
        <v>44394.0</v>
      </c>
      <c r="E885" s="16" t="s">
        <v>23</v>
      </c>
      <c r="F885" s="19" t="s">
        <v>66</v>
      </c>
      <c r="G885" s="38" t="s">
        <v>67</v>
      </c>
      <c r="H885" s="20" t="s">
        <v>33</v>
      </c>
      <c r="I885" s="13">
        <v>9001.0</v>
      </c>
      <c r="J885" s="15" t="s">
        <v>88</v>
      </c>
      <c r="K885" s="14" t="str">
        <f>IF(I885=9001,VLOOKUP(J885,'ISO-reference'!$C$1:$D$67,2,FALSE),IF(I885=45001,VLOOKUP(J885,'ISO-reference'!$A$1:$B$40,2,FALSE),IF(I885=21001,VLOOKUP(J885,'ISO-reference'!$E$1:$F$75,2,FALSE),"No ISO Mapping")))</f>
        <v> Control of documented information</v>
      </c>
      <c r="L885" s="15" t="s">
        <v>111</v>
      </c>
      <c r="M885" s="18"/>
      <c r="N885" s="19">
        <f>GSF!$D885+60</f>
        <v>44454</v>
      </c>
      <c r="O885" s="19">
        <v>44538.0</v>
      </c>
      <c r="P885" s="14" t="s">
        <v>1649</v>
      </c>
      <c r="Q885" s="13" t="str">
        <f t="shared" si="2"/>
        <v>Closed</v>
      </c>
      <c r="R885" s="17">
        <f t="shared" si="41"/>
        <v>144</v>
      </c>
      <c r="S885" s="17">
        <f t="shared" si="4"/>
        <v>84</v>
      </c>
      <c r="T885" s="13"/>
      <c r="U885" s="13">
        <v>46696.0</v>
      </c>
    </row>
    <row r="886" ht="15.75" hidden="1" customHeight="1">
      <c r="A886" s="5">
        <v>885.0</v>
      </c>
      <c r="B886" s="39" t="s">
        <v>1650</v>
      </c>
      <c r="C886" s="7" t="s">
        <v>22</v>
      </c>
      <c r="D886" s="8">
        <v>44394.0</v>
      </c>
      <c r="E886" s="8" t="s">
        <v>23</v>
      </c>
      <c r="F886" s="12" t="s">
        <v>66</v>
      </c>
      <c r="G886" s="31" t="s">
        <v>67</v>
      </c>
      <c r="H886" s="20" t="s">
        <v>33</v>
      </c>
      <c r="I886" s="5">
        <v>9001.0</v>
      </c>
      <c r="J886" s="7" t="s">
        <v>59</v>
      </c>
      <c r="K886" s="6" t="str">
        <f>IF(I886=9001,VLOOKUP(J886,'ISO-reference'!$C$1:$D$67,2,FALSE),IF(I886=45001,VLOOKUP(J886,'ISO-reference'!$A$1:$B$40,2,FALSE),IF(I886=21001,VLOOKUP(J886,'ISO-reference'!$E$1:$F$75,2,FALSE),"No ISO Mapping")))</f>
        <v> People</v>
      </c>
      <c r="L886" s="7" t="s">
        <v>27</v>
      </c>
      <c r="M886" s="11"/>
      <c r="N886" s="12">
        <f>GSF!$D886+60</f>
        <v>44454</v>
      </c>
      <c r="O886" s="12">
        <v>44538.0</v>
      </c>
      <c r="P886" s="6" t="s">
        <v>1651</v>
      </c>
      <c r="Q886" s="5" t="str">
        <f t="shared" si="2"/>
        <v>Closed</v>
      </c>
      <c r="R886" s="10">
        <f t="shared" si="41"/>
        <v>144</v>
      </c>
      <c r="S886" s="10">
        <f t="shared" si="4"/>
        <v>84</v>
      </c>
      <c r="T886" s="5"/>
      <c r="U886" s="5">
        <v>46697.0</v>
      </c>
    </row>
    <row r="887" ht="15.75" hidden="1" customHeight="1">
      <c r="A887" s="13">
        <v>886.0</v>
      </c>
      <c r="B887" s="40" t="s">
        <v>1652</v>
      </c>
      <c r="C887" s="15" t="s">
        <v>22</v>
      </c>
      <c r="D887" s="16">
        <v>44394.0</v>
      </c>
      <c r="E887" s="16" t="s">
        <v>23</v>
      </c>
      <c r="F887" s="19" t="s">
        <v>66</v>
      </c>
      <c r="G887" s="38" t="s">
        <v>67</v>
      </c>
      <c r="H887" s="20" t="s">
        <v>33</v>
      </c>
      <c r="I887" s="13">
        <v>9001.0</v>
      </c>
      <c r="J887" s="15" t="s">
        <v>102</v>
      </c>
      <c r="K887" s="14" t="str">
        <f>IF(I887=9001,VLOOKUP(J887,'ISO-reference'!$C$1:$D$67,2,FALSE),IF(I887=45001,VLOOKUP(J887,'ISO-reference'!$A$1:$B$40,2,FALSE),IF(I887=21001,VLOOKUP(J887,'ISO-reference'!$E$1:$F$75,2,FALSE),"No ISO Mapping")))</f>
        <v> Infrastructure</v>
      </c>
      <c r="L887" s="15" t="s">
        <v>35</v>
      </c>
      <c r="M887" s="18"/>
      <c r="N887" s="19">
        <f>GSF!$D887+60</f>
        <v>44454</v>
      </c>
      <c r="O887" s="19">
        <v>44610.0</v>
      </c>
      <c r="P887" s="14" t="s">
        <v>1653</v>
      </c>
      <c r="Q887" s="13" t="str">
        <f t="shared" si="2"/>
        <v>Closed</v>
      </c>
      <c r="R887" s="17">
        <f t="shared" si="41"/>
        <v>216</v>
      </c>
      <c r="S887" s="17">
        <f t="shared" si="4"/>
        <v>156</v>
      </c>
      <c r="T887" s="13"/>
      <c r="U887" s="13">
        <v>46698.0</v>
      </c>
    </row>
    <row r="888" ht="15.75" hidden="1" customHeight="1">
      <c r="A888" s="5">
        <v>887.0</v>
      </c>
      <c r="B888" s="39" t="s">
        <v>1654</v>
      </c>
      <c r="C888" s="7" t="s">
        <v>22</v>
      </c>
      <c r="D888" s="8">
        <v>44409.0</v>
      </c>
      <c r="E888" s="8" t="s">
        <v>23</v>
      </c>
      <c r="F888" s="8" t="s">
        <v>92</v>
      </c>
      <c r="G888" s="7" t="s">
        <v>1090</v>
      </c>
      <c r="H888" s="20" t="s">
        <v>105</v>
      </c>
      <c r="I888" s="5">
        <v>9001.0</v>
      </c>
      <c r="J888" s="7" t="s">
        <v>128</v>
      </c>
      <c r="K888" s="6" t="str">
        <f>IF(I888=9001,VLOOKUP(J888,'ISO-reference'!$C$1:$D$67,2,FALSE),IF(I888=45001,VLOOKUP(J888,'ISO-reference'!$A$1:$B$40,2,FALSE),IF(I888=21001,VLOOKUP(J888,'ISO-reference'!$E$1:$F$75,2,FALSE),"No ISO Mapping")))</f>
        <v> Customer communication</v>
      </c>
      <c r="L888" s="7" t="s">
        <v>111</v>
      </c>
      <c r="M888" s="11"/>
      <c r="N888" s="12">
        <f>GSF!$D888+60</f>
        <v>44469</v>
      </c>
      <c r="O888" s="12">
        <v>44460.0</v>
      </c>
      <c r="P888" s="6" t="s">
        <v>1655</v>
      </c>
      <c r="Q888" s="5" t="str">
        <f t="shared" si="2"/>
        <v>Closed</v>
      </c>
      <c r="R888" s="10">
        <f t="shared" si="41"/>
        <v>51</v>
      </c>
      <c r="S888" s="10">
        <f t="shared" si="4"/>
        <v>-9</v>
      </c>
      <c r="T888" s="5"/>
      <c r="U888" s="5">
        <v>47185.0</v>
      </c>
    </row>
    <row r="889" ht="15.75" hidden="1" customHeight="1">
      <c r="A889" s="13">
        <v>888.0</v>
      </c>
      <c r="B889" s="40" t="s">
        <v>1656</v>
      </c>
      <c r="C889" s="15" t="s">
        <v>22</v>
      </c>
      <c r="D889" s="16">
        <v>44409.0</v>
      </c>
      <c r="E889" s="16" t="s">
        <v>23</v>
      </c>
      <c r="F889" s="16" t="s">
        <v>92</v>
      </c>
      <c r="G889" s="15" t="s">
        <v>1090</v>
      </c>
      <c r="H889" s="20" t="s">
        <v>105</v>
      </c>
      <c r="I889" s="13">
        <v>45001.0</v>
      </c>
      <c r="J889" s="15" t="s">
        <v>456</v>
      </c>
      <c r="K889" s="14" t="str">
        <f>IF(I889=9001,VLOOKUP(J889,'ISO-reference'!$C$1:$D$67,2,FALSE),IF(I889=45001,VLOOKUP(J889,'ISO-reference'!$A$1:$B$40,2,FALSE),IF(I889=21001,VLOOKUP(J889,'ISO-reference'!$E$1:$F$75,2,FALSE),"No ISO Mapping")))</f>
        <v> Hazard identification &amp; assessment of risks and opportunities</v>
      </c>
      <c r="L889" s="15" t="s">
        <v>111</v>
      </c>
      <c r="M889" s="18"/>
      <c r="N889" s="19">
        <f>GSF!$D889+60</f>
        <v>44469</v>
      </c>
      <c r="O889" s="19">
        <v>44460.0</v>
      </c>
      <c r="P889" s="14" t="s">
        <v>1657</v>
      </c>
      <c r="Q889" s="13" t="str">
        <f t="shared" si="2"/>
        <v>Closed</v>
      </c>
      <c r="R889" s="17">
        <f t="shared" si="41"/>
        <v>51</v>
      </c>
      <c r="S889" s="17">
        <f t="shared" si="4"/>
        <v>-9</v>
      </c>
      <c r="T889" s="13"/>
      <c r="U889" s="13">
        <v>47186.0</v>
      </c>
    </row>
    <row r="890" ht="15.75" hidden="1" customHeight="1">
      <c r="A890" s="5">
        <v>889.0</v>
      </c>
      <c r="B890" s="39" t="s">
        <v>1658</v>
      </c>
      <c r="C890" s="7" t="s">
        <v>22</v>
      </c>
      <c r="D890" s="8">
        <v>44409.0</v>
      </c>
      <c r="E890" s="8" t="s">
        <v>23</v>
      </c>
      <c r="F890" s="8" t="s">
        <v>92</v>
      </c>
      <c r="G890" s="7" t="s">
        <v>1090</v>
      </c>
      <c r="H890" s="20" t="s">
        <v>105</v>
      </c>
      <c r="I890" s="5">
        <v>9001.0</v>
      </c>
      <c r="J890" s="7" t="s">
        <v>141</v>
      </c>
      <c r="K890" s="6" t="str">
        <f>IF(I890=9001,VLOOKUP(J890,'ISO-reference'!$C$1:$D$67,2,FALSE),IF(I890=45001,VLOOKUP(J890,'ISO-reference'!$A$1:$B$40,2,FALSE),IF(I890=21001,VLOOKUP(J890,'ISO-reference'!$E$1:$F$75,2,FALSE),"No ISO Mapping")))</f>
        <v> Analysis &amp; evaluation</v>
      </c>
      <c r="L890" s="7" t="s">
        <v>30</v>
      </c>
      <c r="M890" s="11"/>
      <c r="N890" s="12">
        <f>GSF!$D890+60</f>
        <v>44469</v>
      </c>
      <c r="O890" s="12">
        <v>44460.0</v>
      </c>
      <c r="P890" s="6" t="s">
        <v>1659</v>
      </c>
      <c r="Q890" s="5" t="str">
        <f t="shared" si="2"/>
        <v>Closed</v>
      </c>
      <c r="R890" s="10">
        <f t="shared" si="41"/>
        <v>51</v>
      </c>
      <c r="S890" s="10">
        <f t="shared" si="4"/>
        <v>-9</v>
      </c>
      <c r="T890" s="5"/>
      <c r="U890" s="5">
        <v>47188.0</v>
      </c>
    </row>
    <row r="891" ht="15.75" hidden="1" customHeight="1">
      <c r="A891" s="13">
        <v>890.0</v>
      </c>
      <c r="B891" s="40" t="s">
        <v>1660</v>
      </c>
      <c r="C891" s="15" t="s">
        <v>22</v>
      </c>
      <c r="D891" s="16">
        <v>44409.0</v>
      </c>
      <c r="E891" s="16" t="s">
        <v>23</v>
      </c>
      <c r="F891" s="16" t="s">
        <v>92</v>
      </c>
      <c r="G891" s="15" t="s">
        <v>1090</v>
      </c>
      <c r="H891" s="20" t="s">
        <v>105</v>
      </c>
      <c r="I891" s="13">
        <v>45001.0</v>
      </c>
      <c r="J891" s="15" t="s">
        <v>615</v>
      </c>
      <c r="K891" s="14" t="str">
        <f>IF(I891=9001,VLOOKUP(J891,'ISO-reference'!$C$1:$D$67,2,FALSE),IF(I891=45001,VLOOKUP(J891,'ISO-reference'!$A$1:$B$40,2,FALSE),IF(I891=21001,VLOOKUP(J891,'ISO-reference'!$E$1:$F$75,2,FALSE),"No ISO Mapping")))</f>
        <v> Eliminating Hazards and reducing OH&amp;S risks</v>
      </c>
      <c r="L891" s="15" t="s">
        <v>30</v>
      </c>
      <c r="M891" s="18"/>
      <c r="N891" s="19">
        <f>GSF!$D891+60</f>
        <v>44469</v>
      </c>
      <c r="O891" s="19">
        <v>44460.0</v>
      </c>
      <c r="P891" s="14" t="s">
        <v>1661</v>
      </c>
      <c r="Q891" s="13" t="str">
        <f t="shared" si="2"/>
        <v>Closed</v>
      </c>
      <c r="R891" s="17">
        <f t="shared" si="41"/>
        <v>51</v>
      </c>
      <c r="S891" s="17">
        <f t="shared" si="4"/>
        <v>-9</v>
      </c>
      <c r="T891" s="13"/>
      <c r="U891" s="13">
        <v>47189.0</v>
      </c>
    </row>
    <row r="892" ht="15.75" hidden="1" customHeight="1">
      <c r="A892" s="5">
        <v>891.0</v>
      </c>
      <c r="B892" s="39" t="s">
        <v>1662</v>
      </c>
      <c r="C892" s="7" t="s">
        <v>22</v>
      </c>
      <c r="D892" s="8">
        <v>44409.0</v>
      </c>
      <c r="E892" s="8" t="s">
        <v>23</v>
      </c>
      <c r="F892" s="8" t="s">
        <v>92</v>
      </c>
      <c r="G892" s="7" t="s">
        <v>1090</v>
      </c>
      <c r="H892" s="20" t="s">
        <v>105</v>
      </c>
      <c r="I892" s="5">
        <v>45001.0</v>
      </c>
      <c r="J892" s="7" t="s">
        <v>615</v>
      </c>
      <c r="K892" s="6" t="str">
        <f>IF(I892=9001,VLOOKUP(J892,'ISO-reference'!$C$1:$D$67,2,FALSE),IF(I892=45001,VLOOKUP(J892,'ISO-reference'!$A$1:$B$40,2,FALSE),IF(I892=21001,VLOOKUP(J892,'ISO-reference'!$E$1:$F$75,2,FALSE),"No ISO Mapping")))</f>
        <v> Eliminating Hazards and reducing OH&amp;S risks</v>
      </c>
      <c r="L892" s="7" t="s">
        <v>30</v>
      </c>
      <c r="M892" s="11"/>
      <c r="N892" s="12">
        <f>GSF!$D892+60</f>
        <v>44469</v>
      </c>
      <c r="O892" s="12">
        <v>44460.0</v>
      </c>
      <c r="P892" s="6" t="s">
        <v>1663</v>
      </c>
      <c r="Q892" s="5" t="str">
        <f t="shared" si="2"/>
        <v>Closed</v>
      </c>
      <c r="R892" s="10">
        <f t="shared" si="41"/>
        <v>51</v>
      </c>
      <c r="S892" s="10">
        <f t="shared" si="4"/>
        <v>-9</v>
      </c>
      <c r="T892" s="5"/>
      <c r="U892" s="5">
        <v>47190.0</v>
      </c>
    </row>
    <row r="893" ht="15.75" hidden="1" customHeight="1">
      <c r="A893" s="13">
        <v>892.0</v>
      </c>
      <c r="B893" s="40" t="s">
        <v>1664</v>
      </c>
      <c r="C893" s="15" t="s">
        <v>22</v>
      </c>
      <c r="D893" s="16">
        <v>44409.0</v>
      </c>
      <c r="E893" s="16" t="s">
        <v>23</v>
      </c>
      <c r="F893" s="16" t="s">
        <v>92</v>
      </c>
      <c r="G893" s="15" t="s">
        <v>1090</v>
      </c>
      <c r="H893" s="20" t="s">
        <v>33</v>
      </c>
      <c r="I893" s="13">
        <v>9001.0</v>
      </c>
      <c r="J893" s="15">
        <v>10.1</v>
      </c>
      <c r="K893" s="14" t="str">
        <f>IF(I893=9001,VLOOKUP(J893,'ISO-reference'!$C$1:$D$67,2,FALSE),IF(I893=45001,VLOOKUP(J893,'ISO-reference'!$A$1:$B$40,2,FALSE),IF(I893=21001,VLOOKUP(J893,'ISO-reference'!$E$1:$F$75,2,FALSE),"No ISO Mapping")))</f>
        <v> General (Improvement)</v>
      </c>
      <c r="L893" s="15" t="s">
        <v>35</v>
      </c>
      <c r="M893" s="18"/>
      <c r="N893" s="19">
        <f>GSF!$D893+60</f>
        <v>44469</v>
      </c>
      <c r="O893" s="19">
        <v>44460.0</v>
      </c>
      <c r="P893" s="14" t="s">
        <v>1665</v>
      </c>
      <c r="Q893" s="13" t="str">
        <f t="shared" si="2"/>
        <v>Closed</v>
      </c>
      <c r="R893" s="17">
        <f t="shared" si="41"/>
        <v>51</v>
      </c>
      <c r="S893" s="17">
        <f t="shared" si="4"/>
        <v>-9</v>
      </c>
      <c r="T893" s="13"/>
      <c r="U893" s="13">
        <v>47192.0</v>
      </c>
    </row>
    <row r="894" ht="15.75" hidden="1" customHeight="1">
      <c r="A894" s="5">
        <v>893.0</v>
      </c>
      <c r="B894" s="39" t="s">
        <v>1666</v>
      </c>
      <c r="C894" s="7" t="s">
        <v>22</v>
      </c>
      <c r="D894" s="8">
        <v>44409.0</v>
      </c>
      <c r="E894" s="8" t="s">
        <v>23</v>
      </c>
      <c r="F894" s="8" t="s">
        <v>92</v>
      </c>
      <c r="G894" s="7" t="s">
        <v>1090</v>
      </c>
      <c r="H894" s="20" t="s">
        <v>33</v>
      </c>
      <c r="I894" s="5">
        <v>9001.0</v>
      </c>
      <c r="J894" s="7" t="s">
        <v>971</v>
      </c>
      <c r="K894" s="6" t="str">
        <f>IF(I894=9001,VLOOKUP(J894,'ISO-reference'!$C$1:$D$67,2,FALSE),IF(I894=45001,VLOOKUP(J894,'ISO-reference'!$A$1:$B$40,2,FALSE),IF(I894=21001,VLOOKUP(J894,'ISO-reference'!$E$1:$F$75,2,FALSE),"No ISO Mapping")))</f>
        <v> Customer satisfaction</v>
      </c>
      <c r="L894" s="7" t="s">
        <v>512</v>
      </c>
      <c r="M894" s="11"/>
      <c r="N894" s="12">
        <f>GSF!$D894+60</f>
        <v>44469</v>
      </c>
      <c r="O894" s="12">
        <v>44460.0</v>
      </c>
      <c r="P894" s="6" t="s">
        <v>1667</v>
      </c>
      <c r="Q894" s="5" t="str">
        <f t="shared" si="2"/>
        <v>Closed</v>
      </c>
      <c r="R894" s="10">
        <f t="shared" si="41"/>
        <v>51</v>
      </c>
      <c r="S894" s="10">
        <f t="shared" si="4"/>
        <v>-9</v>
      </c>
      <c r="T894" s="5"/>
      <c r="U894" s="5">
        <v>47193.0</v>
      </c>
    </row>
    <row r="895" ht="15.75" hidden="1" customHeight="1">
      <c r="A895" s="13">
        <v>894.0</v>
      </c>
      <c r="B895" s="40" t="s">
        <v>1668</v>
      </c>
      <c r="C895" s="15" t="s">
        <v>22</v>
      </c>
      <c r="D895" s="16">
        <v>44409.0</v>
      </c>
      <c r="E895" s="16" t="s">
        <v>23</v>
      </c>
      <c r="F895" s="16" t="s">
        <v>92</v>
      </c>
      <c r="G895" s="15" t="s">
        <v>1090</v>
      </c>
      <c r="H895" s="20" t="s">
        <v>33</v>
      </c>
      <c r="I895" s="13">
        <v>9001.0</v>
      </c>
      <c r="J895" s="15">
        <v>10.3</v>
      </c>
      <c r="K895" s="14" t="str">
        <f>IF(I895=9001,VLOOKUP(J895,'ISO-reference'!$C$1:$D$67,2,FALSE),IF(I895=45001,VLOOKUP(J895,'ISO-reference'!$A$1:$B$40,2,FALSE),IF(I895=21001,VLOOKUP(J895,'ISO-reference'!$E$1:$F$75,2,FALSE),"No ISO Mapping")))</f>
        <v> Continual improvement</v>
      </c>
      <c r="L895" s="15" t="s">
        <v>89</v>
      </c>
      <c r="M895" s="18"/>
      <c r="N895" s="19">
        <f>GSF!$D895+60</f>
        <v>44469</v>
      </c>
      <c r="O895" s="19">
        <v>44460.0</v>
      </c>
      <c r="P895" s="14" t="s">
        <v>1669</v>
      </c>
      <c r="Q895" s="13" t="str">
        <f t="shared" si="2"/>
        <v>Closed</v>
      </c>
      <c r="R895" s="17">
        <f t="shared" si="41"/>
        <v>51</v>
      </c>
      <c r="S895" s="17">
        <f t="shared" si="4"/>
        <v>-9</v>
      </c>
      <c r="T895" s="13"/>
      <c r="U895" s="13">
        <v>47194.0</v>
      </c>
    </row>
    <row r="896" ht="15.75" hidden="1" customHeight="1">
      <c r="A896" s="5">
        <v>895.0</v>
      </c>
      <c r="B896" s="39" t="s">
        <v>1670</v>
      </c>
      <c r="C896" s="7" t="s">
        <v>22</v>
      </c>
      <c r="D896" s="8">
        <v>44409.0</v>
      </c>
      <c r="E896" s="8" t="s">
        <v>23</v>
      </c>
      <c r="F896" s="8" t="s">
        <v>92</v>
      </c>
      <c r="G896" s="7" t="s">
        <v>1090</v>
      </c>
      <c r="H896" s="20" t="s">
        <v>33</v>
      </c>
      <c r="I896" s="5">
        <v>9001.0</v>
      </c>
      <c r="J896" s="7">
        <v>4.2</v>
      </c>
      <c r="K896" s="6" t="str">
        <f>IF(I896=9001,VLOOKUP(J896,'ISO-reference'!$C$1:$D$67,2,FALSE),IF(I896=45001,VLOOKUP(J896,'ISO-reference'!$A$1:$B$40,2,FALSE),IF(I896=21001,VLOOKUP(J896,'ISO-reference'!$E$1:$F$75,2,FALSE),"No ISO Mapping")))</f>
        <v> Needs &amp; Expectations</v>
      </c>
      <c r="L896" s="7" t="s">
        <v>111</v>
      </c>
      <c r="M896" s="11"/>
      <c r="N896" s="12">
        <f>GSF!$D896+60</f>
        <v>44469</v>
      </c>
      <c r="O896" s="12">
        <v>44460.0</v>
      </c>
      <c r="P896" s="6" t="s">
        <v>1671</v>
      </c>
      <c r="Q896" s="5" t="str">
        <f t="shared" si="2"/>
        <v>Closed</v>
      </c>
      <c r="R896" s="10">
        <f t="shared" si="41"/>
        <v>51</v>
      </c>
      <c r="S896" s="10">
        <f t="shared" si="4"/>
        <v>-9</v>
      </c>
      <c r="T896" s="5"/>
      <c r="U896" s="5">
        <v>47195.0</v>
      </c>
    </row>
    <row r="897" ht="15.75" hidden="1" customHeight="1">
      <c r="A897" s="13">
        <v>896.0</v>
      </c>
      <c r="B897" s="40" t="s">
        <v>1672</v>
      </c>
      <c r="C897" s="15" t="s">
        <v>22</v>
      </c>
      <c r="D897" s="16">
        <v>44409.0</v>
      </c>
      <c r="E897" s="16" t="s">
        <v>23</v>
      </c>
      <c r="F897" s="16" t="s">
        <v>92</v>
      </c>
      <c r="G897" s="15" t="s">
        <v>1090</v>
      </c>
      <c r="H897" s="20" t="s">
        <v>33</v>
      </c>
      <c r="I897" s="13">
        <v>9001.0</v>
      </c>
      <c r="J897" s="15" t="s">
        <v>75</v>
      </c>
      <c r="K897" s="14" t="str">
        <f>IF(I897=9001,VLOOKUP(J897,'ISO-reference'!$C$1:$D$67,2,FALSE),IF(I897=45001,VLOOKUP(J897,'ISO-reference'!$A$1:$B$40,2,FALSE),IF(I897=21001,VLOOKUP(J897,'ISO-reference'!$E$1:$F$75,2,FALSE),"No ISO Mapping")))</f>
        <v> Organizational knowledge</v>
      </c>
      <c r="L897" s="15" t="s">
        <v>89</v>
      </c>
      <c r="M897" s="18"/>
      <c r="N897" s="19">
        <f>GSF!$D897+60</f>
        <v>44469</v>
      </c>
      <c r="O897" s="19">
        <v>44477.0</v>
      </c>
      <c r="P897" s="14" t="s">
        <v>1673</v>
      </c>
      <c r="Q897" s="13" t="str">
        <f t="shared" si="2"/>
        <v>Closed</v>
      </c>
      <c r="R897" s="17">
        <f t="shared" si="41"/>
        <v>68</v>
      </c>
      <c r="S897" s="17">
        <f t="shared" si="4"/>
        <v>8</v>
      </c>
      <c r="T897" s="13"/>
      <c r="U897" s="13">
        <v>47196.0</v>
      </c>
    </row>
    <row r="898" ht="15.75" hidden="1" customHeight="1">
      <c r="A898" s="5">
        <v>897.0</v>
      </c>
      <c r="B898" s="39" t="s">
        <v>1674</v>
      </c>
      <c r="C898" s="7" t="s">
        <v>22</v>
      </c>
      <c r="D898" s="8">
        <v>44409.0</v>
      </c>
      <c r="E898" s="8" t="s">
        <v>23</v>
      </c>
      <c r="F898" s="8" t="s">
        <v>92</v>
      </c>
      <c r="G898" s="7" t="s">
        <v>1090</v>
      </c>
      <c r="H898" s="20" t="s">
        <v>33</v>
      </c>
      <c r="I898" s="5">
        <v>45001.0</v>
      </c>
      <c r="J898" s="7" t="s">
        <v>615</v>
      </c>
      <c r="K898" s="6" t="str">
        <f>IF(I898=9001,VLOOKUP(J898,'ISO-reference'!$C$1:$D$67,2,FALSE),IF(I898=45001,VLOOKUP(J898,'ISO-reference'!$A$1:$B$40,2,FALSE),IF(I898=21001,VLOOKUP(J898,'ISO-reference'!$E$1:$F$75,2,FALSE),"No ISO Mapping")))</f>
        <v> Eliminating Hazards and reducing OH&amp;S risks</v>
      </c>
      <c r="L898" s="7" t="s">
        <v>30</v>
      </c>
      <c r="M898" s="11"/>
      <c r="N898" s="12">
        <f>GSF!$D898+60</f>
        <v>44469</v>
      </c>
      <c r="O898" s="12">
        <v>44460.0</v>
      </c>
      <c r="P898" s="6" t="s">
        <v>1675</v>
      </c>
      <c r="Q898" s="5" t="str">
        <f t="shared" si="2"/>
        <v>Closed</v>
      </c>
      <c r="R898" s="10">
        <f t="shared" si="41"/>
        <v>51</v>
      </c>
      <c r="S898" s="10">
        <f t="shared" si="4"/>
        <v>-9</v>
      </c>
      <c r="T898" s="5"/>
      <c r="U898" s="5">
        <v>47197.0</v>
      </c>
    </row>
    <row r="899" ht="15.75" hidden="1" customHeight="1">
      <c r="A899" s="13">
        <v>898.0</v>
      </c>
      <c r="B899" s="40" t="s">
        <v>1676</v>
      </c>
      <c r="C899" s="15" t="s">
        <v>22</v>
      </c>
      <c r="D899" s="16">
        <v>44411.0</v>
      </c>
      <c r="E899" s="16" t="s">
        <v>23</v>
      </c>
      <c r="F899" s="16" t="s">
        <v>92</v>
      </c>
      <c r="G899" s="15" t="s">
        <v>970</v>
      </c>
      <c r="H899" s="20" t="s">
        <v>105</v>
      </c>
      <c r="I899" s="13">
        <v>45001.0</v>
      </c>
      <c r="J899" s="15" t="s">
        <v>456</v>
      </c>
      <c r="K899" s="14" t="str">
        <f>IF(I899=9001,VLOOKUP(J899,'ISO-reference'!$C$1:$D$67,2,FALSE),IF(I899=45001,VLOOKUP(J899,'ISO-reference'!$A$1:$B$40,2,FALSE),IF(I899=21001,VLOOKUP(J899,'ISO-reference'!$E$1:$F$75,2,FALSE),"No ISO Mapping")))</f>
        <v> Hazard identification &amp; assessment of risks and opportunities</v>
      </c>
      <c r="L899" s="15" t="s">
        <v>512</v>
      </c>
      <c r="M899" s="18"/>
      <c r="N899" s="19">
        <f>GSF!$D899+60</f>
        <v>44471</v>
      </c>
      <c r="O899" s="19">
        <v>44482.0</v>
      </c>
      <c r="P899" s="14" t="s">
        <v>1677</v>
      </c>
      <c r="Q899" s="13" t="str">
        <f t="shared" si="2"/>
        <v>Closed</v>
      </c>
      <c r="R899" s="17">
        <f t="shared" si="41"/>
        <v>71</v>
      </c>
      <c r="S899" s="17">
        <f t="shared" si="4"/>
        <v>11</v>
      </c>
      <c r="T899" s="13"/>
      <c r="U899" s="13">
        <v>47300.0</v>
      </c>
    </row>
    <row r="900" ht="15.75" hidden="1" customHeight="1">
      <c r="A900" s="5">
        <v>899.0</v>
      </c>
      <c r="B900" s="6" t="s">
        <v>1678</v>
      </c>
      <c r="C900" s="7" t="s">
        <v>22</v>
      </c>
      <c r="D900" s="8">
        <v>44411.0</v>
      </c>
      <c r="E900" s="8" t="s">
        <v>23</v>
      </c>
      <c r="F900" s="8" t="s">
        <v>92</v>
      </c>
      <c r="G900" s="7" t="s">
        <v>970</v>
      </c>
      <c r="H900" s="20" t="s">
        <v>105</v>
      </c>
      <c r="I900" s="5">
        <v>9001.0</v>
      </c>
      <c r="J900" s="7">
        <v>6.1</v>
      </c>
      <c r="K900" s="6" t="str">
        <f>IF(I900=9001,VLOOKUP(J900,'ISO-reference'!$C$1:$D$67,2,FALSE),IF(I900=45001,VLOOKUP(J900,'ISO-reference'!$A$1:$B$40,2,FALSE),IF(I900=21001,VLOOKUP(J900,'ISO-reference'!$E$1:$F$75,2,FALSE),"No ISO Mapping")))</f>
        <v> Address risk &amp; opportunity</v>
      </c>
      <c r="L900" s="7" t="s">
        <v>27</v>
      </c>
      <c r="M900" s="11"/>
      <c r="N900" s="12">
        <f>GSF!$D900+60</f>
        <v>44471</v>
      </c>
      <c r="O900" s="12">
        <v>44482.0</v>
      </c>
      <c r="P900" s="6" t="s">
        <v>1679</v>
      </c>
      <c r="Q900" s="5" t="str">
        <f t="shared" si="2"/>
        <v>Closed</v>
      </c>
      <c r="R900" s="10">
        <f t="shared" si="41"/>
        <v>71</v>
      </c>
      <c r="S900" s="10">
        <f t="shared" si="4"/>
        <v>11</v>
      </c>
      <c r="T900" s="5"/>
      <c r="U900" s="5">
        <v>47301.0</v>
      </c>
    </row>
    <row r="901" ht="15.75" hidden="1" customHeight="1">
      <c r="A901" s="13">
        <v>900.0</v>
      </c>
      <c r="B901" s="40" t="s">
        <v>1680</v>
      </c>
      <c r="C901" s="15" t="s">
        <v>22</v>
      </c>
      <c r="D901" s="16">
        <v>44411.0</v>
      </c>
      <c r="E901" s="16" t="s">
        <v>23</v>
      </c>
      <c r="F901" s="16" t="s">
        <v>92</v>
      </c>
      <c r="G901" s="15" t="s">
        <v>970</v>
      </c>
      <c r="H901" s="20" t="s">
        <v>105</v>
      </c>
      <c r="I901" s="13">
        <v>45001.0</v>
      </c>
      <c r="J901" s="15" t="s">
        <v>615</v>
      </c>
      <c r="K901" s="14" t="str">
        <f>IF(I901=9001,VLOOKUP(J901,'ISO-reference'!$C$1:$D$67,2,FALSE),IF(I901=45001,VLOOKUP(J901,'ISO-reference'!$A$1:$B$40,2,FALSE),IF(I901=21001,VLOOKUP(J901,'ISO-reference'!$E$1:$F$75,2,FALSE),"No ISO Mapping")))</f>
        <v> Eliminating Hazards and reducing OH&amp;S risks</v>
      </c>
      <c r="L901" s="15" t="s">
        <v>30</v>
      </c>
      <c r="M901" s="18"/>
      <c r="N901" s="19">
        <f>GSF!$D901+60</f>
        <v>44471</v>
      </c>
      <c r="O901" s="19">
        <v>44466.0</v>
      </c>
      <c r="P901" s="14" t="s">
        <v>1681</v>
      </c>
      <c r="Q901" s="13" t="str">
        <f t="shared" si="2"/>
        <v>Closed</v>
      </c>
      <c r="R901" s="17">
        <f t="shared" si="41"/>
        <v>55</v>
      </c>
      <c r="S901" s="17">
        <f t="shared" si="4"/>
        <v>-5</v>
      </c>
      <c r="T901" s="13"/>
      <c r="U901" s="13">
        <v>47302.0</v>
      </c>
    </row>
    <row r="902" ht="15.75" hidden="1" customHeight="1">
      <c r="A902" s="5">
        <v>901.0</v>
      </c>
      <c r="B902" s="39" t="s">
        <v>1682</v>
      </c>
      <c r="C902" s="7" t="s">
        <v>22</v>
      </c>
      <c r="D902" s="8">
        <v>44411.0</v>
      </c>
      <c r="E902" s="8" t="s">
        <v>23</v>
      </c>
      <c r="F902" s="8" t="s">
        <v>92</v>
      </c>
      <c r="G902" s="7" t="s">
        <v>970</v>
      </c>
      <c r="H902" s="20" t="s">
        <v>105</v>
      </c>
      <c r="I902" s="5">
        <v>45001.0</v>
      </c>
      <c r="J902" s="7" t="s">
        <v>615</v>
      </c>
      <c r="K902" s="6" t="str">
        <f>IF(I902=9001,VLOOKUP(J902,'ISO-reference'!$C$1:$D$67,2,FALSE),IF(I902=45001,VLOOKUP(J902,'ISO-reference'!$A$1:$B$40,2,FALSE),IF(I902=21001,VLOOKUP(J902,'ISO-reference'!$E$1:$F$75,2,FALSE),"No ISO Mapping")))</f>
        <v> Eliminating Hazards and reducing OH&amp;S risks</v>
      </c>
      <c r="L902" s="7" t="s">
        <v>30</v>
      </c>
      <c r="M902" s="11"/>
      <c r="N902" s="12">
        <f>GSF!$D902+60</f>
        <v>44471</v>
      </c>
      <c r="O902" s="12">
        <v>44468.0</v>
      </c>
      <c r="P902" s="6" t="s">
        <v>1683</v>
      </c>
      <c r="Q902" s="5" t="str">
        <f t="shared" si="2"/>
        <v>Closed</v>
      </c>
      <c r="R902" s="10">
        <f t="shared" si="41"/>
        <v>57</v>
      </c>
      <c r="S902" s="10">
        <f t="shared" si="4"/>
        <v>-3</v>
      </c>
      <c r="T902" s="5"/>
      <c r="U902" s="5">
        <v>47304.0</v>
      </c>
    </row>
    <row r="903" ht="15.75" hidden="1" customHeight="1">
      <c r="A903" s="13">
        <v>902.0</v>
      </c>
      <c r="B903" s="40" t="s">
        <v>1684</v>
      </c>
      <c r="C903" s="15" t="s">
        <v>22</v>
      </c>
      <c r="D903" s="16">
        <v>44411.0</v>
      </c>
      <c r="E903" s="16" t="s">
        <v>23</v>
      </c>
      <c r="F903" s="16" t="s">
        <v>92</v>
      </c>
      <c r="G903" s="15" t="s">
        <v>970</v>
      </c>
      <c r="H903" s="20" t="s">
        <v>33</v>
      </c>
      <c r="I903" s="13">
        <v>9001.0</v>
      </c>
      <c r="J903" s="15">
        <v>10.3</v>
      </c>
      <c r="K903" s="14" t="str">
        <f>IF(I903=9001,VLOOKUP(J903,'ISO-reference'!$C$1:$D$67,2,FALSE),IF(I903=45001,VLOOKUP(J903,'ISO-reference'!$A$1:$B$40,2,FALSE),IF(I903=21001,VLOOKUP(J903,'ISO-reference'!$E$1:$F$75,2,FALSE),"No ISO Mapping")))</f>
        <v> Continual improvement</v>
      </c>
      <c r="L903" s="15" t="s">
        <v>27</v>
      </c>
      <c r="M903" s="18"/>
      <c r="N903" s="19">
        <f>GSF!$D903+60</f>
        <v>44471</v>
      </c>
      <c r="O903" s="19">
        <v>44477.0</v>
      </c>
      <c r="P903" s="14" t="s">
        <v>1685</v>
      </c>
      <c r="Q903" s="13" t="str">
        <f t="shared" si="2"/>
        <v>Closed</v>
      </c>
      <c r="R903" s="17">
        <f t="shared" si="41"/>
        <v>66</v>
      </c>
      <c r="S903" s="17">
        <f t="shared" si="4"/>
        <v>6</v>
      </c>
      <c r="T903" s="13"/>
      <c r="U903" s="13">
        <v>47305.0</v>
      </c>
    </row>
    <row r="904" ht="15.75" hidden="1" customHeight="1">
      <c r="A904" s="5">
        <v>903.0</v>
      </c>
      <c r="B904" s="39" t="s">
        <v>1686</v>
      </c>
      <c r="C904" s="7" t="s">
        <v>22</v>
      </c>
      <c r="D904" s="8">
        <v>44411.0</v>
      </c>
      <c r="E904" s="8" t="s">
        <v>23</v>
      </c>
      <c r="F904" s="8" t="s">
        <v>92</v>
      </c>
      <c r="G904" s="7" t="s">
        <v>970</v>
      </c>
      <c r="H904" s="20" t="s">
        <v>33</v>
      </c>
      <c r="I904" s="5">
        <v>9001.0</v>
      </c>
      <c r="J904" s="7">
        <v>10.3</v>
      </c>
      <c r="K904" s="6" t="str">
        <f>IF(I904=9001,VLOOKUP(J904,'ISO-reference'!$C$1:$D$67,2,FALSE),IF(I904=45001,VLOOKUP(J904,'ISO-reference'!$A$1:$B$40,2,FALSE),IF(I904=21001,VLOOKUP(J904,'ISO-reference'!$E$1:$F$75,2,FALSE),"No ISO Mapping")))</f>
        <v> Continual improvement</v>
      </c>
      <c r="L904" s="7" t="s">
        <v>27</v>
      </c>
      <c r="M904" s="11"/>
      <c r="N904" s="12">
        <f>GSF!$D904+60</f>
        <v>44471</v>
      </c>
      <c r="O904" s="12">
        <v>44477.0</v>
      </c>
      <c r="P904" s="6" t="s">
        <v>1687</v>
      </c>
      <c r="Q904" s="5" t="str">
        <f t="shared" si="2"/>
        <v>Closed</v>
      </c>
      <c r="R904" s="10">
        <f t="shared" si="41"/>
        <v>66</v>
      </c>
      <c r="S904" s="10">
        <f t="shared" si="4"/>
        <v>6</v>
      </c>
      <c r="T904" s="5"/>
      <c r="U904" s="5">
        <v>47306.0</v>
      </c>
    </row>
    <row r="905" ht="15.75" hidden="1" customHeight="1">
      <c r="A905" s="13">
        <v>904.0</v>
      </c>
      <c r="B905" s="40" t="s">
        <v>1688</v>
      </c>
      <c r="C905" s="15" t="s">
        <v>22</v>
      </c>
      <c r="D905" s="16">
        <v>44411.0</v>
      </c>
      <c r="E905" s="16" t="s">
        <v>23</v>
      </c>
      <c r="F905" s="16" t="s">
        <v>92</v>
      </c>
      <c r="G905" s="15" t="s">
        <v>970</v>
      </c>
      <c r="H905" s="20" t="s">
        <v>33</v>
      </c>
      <c r="I905" s="13">
        <v>9001.0</v>
      </c>
      <c r="J905" s="15">
        <v>4.2</v>
      </c>
      <c r="K905" s="14" t="str">
        <f>IF(I905=9001,VLOOKUP(J905,'ISO-reference'!$C$1:$D$67,2,FALSE),IF(I905=45001,VLOOKUP(J905,'ISO-reference'!$A$1:$B$40,2,FALSE),IF(I905=21001,VLOOKUP(J905,'ISO-reference'!$E$1:$F$75,2,FALSE),"No ISO Mapping")))</f>
        <v> Needs &amp; Expectations</v>
      </c>
      <c r="L905" s="15" t="s">
        <v>111</v>
      </c>
      <c r="M905" s="18"/>
      <c r="N905" s="19">
        <f>GSF!$D905+60</f>
        <v>44471</v>
      </c>
      <c r="O905" s="19">
        <v>44477.0</v>
      </c>
      <c r="P905" s="14" t="s">
        <v>1689</v>
      </c>
      <c r="Q905" s="13" t="str">
        <f t="shared" si="2"/>
        <v>Closed</v>
      </c>
      <c r="R905" s="17">
        <f t="shared" si="41"/>
        <v>66</v>
      </c>
      <c r="S905" s="17">
        <f t="shared" si="4"/>
        <v>6</v>
      </c>
      <c r="T905" s="13"/>
      <c r="U905" s="13">
        <v>47307.0</v>
      </c>
    </row>
    <row r="906" ht="15.75" hidden="1" customHeight="1">
      <c r="A906" s="5">
        <v>905.0</v>
      </c>
      <c r="B906" s="39" t="s">
        <v>1690</v>
      </c>
      <c r="C906" s="7" t="s">
        <v>22</v>
      </c>
      <c r="D906" s="8">
        <v>44411.0</v>
      </c>
      <c r="E906" s="8" t="s">
        <v>23</v>
      </c>
      <c r="F906" s="8" t="s">
        <v>92</v>
      </c>
      <c r="G906" s="7" t="s">
        <v>970</v>
      </c>
      <c r="H906" s="20" t="s">
        <v>33</v>
      </c>
      <c r="I906" s="5">
        <v>9001.0</v>
      </c>
      <c r="J906" s="7">
        <v>4.2</v>
      </c>
      <c r="K906" s="6" t="str">
        <f>IF(I906=9001,VLOOKUP(J906,'ISO-reference'!$C$1:$D$67,2,FALSE),IF(I906=45001,VLOOKUP(J906,'ISO-reference'!$A$1:$B$40,2,FALSE),IF(I906=21001,VLOOKUP(J906,'ISO-reference'!$E$1:$F$75,2,FALSE),"No ISO Mapping")))</f>
        <v> Needs &amp; Expectations</v>
      </c>
      <c r="L906" s="7" t="s">
        <v>111</v>
      </c>
      <c r="M906" s="11"/>
      <c r="N906" s="12">
        <f>GSF!$D906+60</f>
        <v>44471</v>
      </c>
      <c r="O906" s="12">
        <v>44482.0</v>
      </c>
      <c r="P906" s="6" t="s">
        <v>1691</v>
      </c>
      <c r="Q906" s="5" t="str">
        <f t="shared" si="2"/>
        <v>Closed</v>
      </c>
      <c r="R906" s="10">
        <f t="shared" si="41"/>
        <v>71</v>
      </c>
      <c r="S906" s="10">
        <f t="shared" si="4"/>
        <v>11</v>
      </c>
      <c r="T906" s="5"/>
      <c r="U906" s="5">
        <v>47308.0</v>
      </c>
    </row>
    <row r="907" ht="15.75" hidden="1" customHeight="1">
      <c r="A907" s="13">
        <v>906.0</v>
      </c>
      <c r="B907" s="40" t="s">
        <v>1692</v>
      </c>
      <c r="C907" s="15" t="s">
        <v>22</v>
      </c>
      <c r="D907" s="16">
        <v>44411.0</v>
      </c>
      <c r="E907" s="16" t="s">
        <v>23</v>
      </c>
      <c r="F907" s="16" t="s">
        <v>92</v>
      </c>
      <c r="G907" s="15" t="s">
        <v>970</v>
      </c>
      <c r="H907" s="20" t="s">
        <v>33</v>
      </c>
      <c r="I907" s="13">
        <v>9001.0</v>
      </c>
      <c r="J907" s="15">
        <v>6.1</v>
      </c>
      <c r="K907" s="14" t="str">
        <f>IF(I907=9001,VLOOKUP(J907,'ISO-reference'!$C$1:$D$67,2,FALSE),IF(I907=45001,VLOOKUP(J907,'ISO-reference'!$A$1:$B$40,2,FALSE),IF(I907=21001,VLOOKUP(J907,'ISO-reference'!$E$1:$F$75,2,FALSE),"No ISO Mapping")))</f>
        <v> Address risk &amp; opportunity</v>
      </c>
      <c r="L907" s="15" t="s">
        <v>35</v>
      </c>
      <c r="M907" s="18"/>
      <c r="N907" s="19">
        <f>GSF!$D907+60</f>
        <v>44471</v>
      </c>
      <c r="O907" s="19">
        <v>44468.0</v>
      </c>
      <c r="P907" s="14" t="s">
        <v>1693</v>
      </c>
      <c r="Q907" s="13" t="str">
        <f t="shared" si="2"/>
        <v>Closed</v>
      </c>
      <c r="R907" s="17">
        <f t="shared" si="41"/>
        <v>57</v>
      </c>
      <c r="S907" s="17">
        <f t="shared" si="4"/>
        <v>-3</v>
      </c>
      <c r="T907" s="13"/>
      <c r="U907" s="13">
        <v>47310.0</v>
      </c>
    </row>
    <row r="908" ht="15.75" hidden="1" customHeight="1">
      <c r="A908" s="5">
        <v>907.0</v>
      </c>
      <c r="B908" s="39" t="s">
        <v>1694</v>
      </c>
      <c r="C908" s="7" t="s">
        <v>22</v>
      </c>
      <c r="D908" s="8">
        <v>44411.0</v>
      </c>
      <c r="E908" s="8" t="s">
        <v>23</v>
      </c>
      <c r="F908" s="8" t="s">
        <v>92</v>
      </c>
      <c r="G908" s="7" t="s">
        <v>970</v>
      </c>
      <c r="H908" s="20" t="s">
        <v>33</v>
      </c>
      <c r="I908" s="5">
        <v>9001.0</v>
      </c>
      <c r="J908" s="7">
        <v>7.5</v>
      </c>
      <c r="K908" s="6" t="str">
        <f>IF(I908=9001,VLOOKUP(J908,'ISO-reference'!$C$1:$D$67,2,FALSE),IF(I908=45001,VLOOKUP(J908,'ISO-reference'!$A$1:$B$40,2,FALSE),IF(I908=21001,VLOOKUP(J908,'ISO-reference'!$E$1:$F$75,2,FALSE),"No ISO Mapping")))</f>
        <v> Documented information</v>
      </c>
      <c r="L908" s="7" t="s">
        <v>512</v>
      </c>
      <c r="M908" s="11"/>
      <c r="N908" s="12">
        <f>GSF!$D908+60</f>
        <v>44471</v>
      </c>
      <c r="O908" s="12">
        <v>44468.0</v>
      </c>
      <c r="P908" s="6" t="s">
        <v>1695</v>
      </c>
      <c r="Q908" s="5" t="str">
        <f t="shared" si="2"/>
        <v>Closed</v>
      </c>
      <c r="R908" s="10">
        <f t="shared" si="41"/>
        <v>57</v>
      </c>
      <c r="S908" s="10">
        <f t="shared" si="4"/>
        <v>-3</v>
      </c>
      <c r="T908" s="5"/>
      <c r="U908" s="5">
        <v>47312.0</v>
      </c>
    </row>
    <row r="909" ht="15.75" hidden="1" customHeight="1">
      <c r="A909" s="13">
        <v>908.0</v>
      </c>
      <c r="B909" s="40" t="s">
        <v>1696</v>
      </c>
      <c r="C909" s="15" t="s">
        <v>22</v>
      </c>
      <c r="D909" s="16">
        <v>44411.0</v>
      </c>
      <c r="E909" s="16" t="s">
        <v>23</v>
      </c>
      <c r="F909" s="16" t="s">
        <v>92</v>
      </c>
      <c r="G909" s="15" t="s">
        <v>970</v>
      </c>
      <c r="H909" s="20" t="s">
        <v>33</v>
      </c>
      <c r="I909" s="13">
        <v>9001.0</v>
      </c>
      <c r="J909" s="15">
        <v>6.1</v>
      </c>
      <c r="K909" s="14" t="str">
        <f>IF(I909=9001,VLOOKUP(J909,'ISO-reference'!$C$1:$D$67,2,FALSE),IF(I909=45001,VLOOKUP(J909,'ISO-reference'!$A$1:$B$40,2,FALSE),IF(I909=21001,VLOOKUP(J909,'ISO-reference'!$E$1:$F$75,2,FALSE),"No ISO Mapping")))</f>
        <v> Address risk &amp; opportunity</v>
      </c>
      <c r="L909" s="15" t="s">
        <v>35</v>
      </c>
      <c r="M909" s="18"/>
      <c r="N909" s="19">
        <f>GSF!$D909+60</f>
        <v>44471</v>
      </c>
      <c r="O909" s="19">
        <v>44468.0</v>
      </c>
      <c r="P909" s="14" t="s">
        <v>1697</v>
      </c>
      <c r="Q909" s="13" t="str">
        <f t="shared" si="2"/>
        <v>Closed</v>
      </c>
      <c r="R909" s="17">
        <f t="shared" si="41"/>
        <v>57</v>
      </c>
      <c r="S909" s="17">
        <f t="shared" si="4"/>
        <v>-3</v>
      </c>
      <c r="T909" s="13"/>
      <c r="U909" s="13">
        <v>47313.0</v>
      </c>
    </row>
    <row r="910" ht="15.75" hidden="1" customHeight="1">
      <c r="A910" s="5">
        <v>909.0</v>
      </c>
      <c r="B910" s="6" t="s">
        <v>1698</v>
      </c>
      <c r="C910" s="7" t="s">
        <v>22</v>
      </c>
      <c r="D910" s="8">
        <v>44411.0</v>
      </c>
      <c r="E910" s="8" t="s">
        <v>23</v>
      </c>
      <c r="F910" s="8" t="s">
        <v>92</v>
      </c>
      <c r="G910" s="7" t="s">
        <v>970</v>
      </c>
      <c r="H910" s="20" t="s">
        <v>33</v>
      </c>
      <c r="I910" s="5">
        <v>9001.0</v>
      </c>
      <c r="J910" s="7" t="s">
        <v>59</v>
      </c>
      <c r="K910" s="6" t="str">
        <f>IF(I910=9001,VLOOKUP(J910,'ISO-reference'!$C$1:$D$67,2,FALSE),IF(I910=45001,VLOOKUP(J910,'ISO-reference'!$A$1:$B$40,2,FALSE),IF(I910=21001,VLOOKUP(J910,'ISO-reference'!$E$1:$F$75,2,FALSE),"No ISO Mapping")))</f>
        <v> People</v>
      </c>
      <c r="L910" s="7" t="s">
        <v>27</v>
      </c>
      <c r="M910" s="11"/>
      <c r="N910" s="12">
        <f>GSF!$D910+60</f>
        <v>44471</v>
      </c>
      <c r="O910" s="12">
        <v>44477.0</v>
      </c>
      <c r="P910" s="6" t="s">
        <v>1699</v>
      </c>
      <c r="Q910" s="5" t="str">
        <f t="shared" si="2"/>
        <v>Closed</v>
      </c>
      <c r="R910" s="10">
        <f t="shared" si="41"/>
        <v>66</v>
      </c>
      <c r="S910" s="10">
        <f t="shared" si="4"/>
        <v>6</v>
      </c>
      <c r="T910" s="5"/>
      <c r="U910" s="5">
        <v>47314.0</v>
      </c>
    </row>
    <row r="911" ht="15.75" hidden="1" customHeight="1">
      <c r="A911" s="13">
        <v>910.0</v>
      </c>
      <c r="B911" s="40" t="s">
        <v>1700</v>
      </c>
      <c r="C911" s="15" t="s">
        <v>22</v>
      </c>
      <c r="D911" s="16">
        <v>44411.0</v>
      </c>
      <c r="E911" s="16" t="s">
        <v>23</v>
      </c>
      <c r="F911" s="16" t="s">
        <v>92</v>
      </c>
      <c r="G911" s="15" t="s">
        <v>970</v>
      </c>
      <c r="H911" s="20" t="s">
        <v>33</v>
      </c>
      <c r="I911" s="13">
        <v>45001.0</v>
      </c>
      <c r="J911" s="15" t="s">
        <v>615</v>
      </c>
      <c r="K911" s="14" t="str">
        <f>IF(I911=9001,VLOOKUP(J911,'ISO-reference'!$C$1:$D$67,2,FALSE),IF(I911=45001,VLOOKUP(J911,'ISO-reference'!$A$1:$B$40,2,FALSE),IF(I911=21001,VLOOKUP(J911,'ISO-reference'!$E$1:$F$75,2,FALSE),"No ISO Mapping")))</f>
        <v> Eliminating Hazards and reducing OH&amp;S risks</v>
      </c>
      <c r="L911" s="15" t="s">
        <v>30</v>
      </c>
      <c r="M911" s="18"/>
      <c r="N911" s="19">
        <f>GSF!$D911+60</f>
        <v>44471</v>
      </c>
      <c r="O911" s="19">
        <v>44466.0</v>
      </c>
      <c r="P911" s="14" t="s">
        <v>1701</v>
      </c>
      <c r="Q911" s="13" t="str">
        <f t="shared" si="2"/>
        <v>Closed</v>
      </c>
      <c r="R911" s="17">
        <f t="shared" si="41"/>
        <v>55</v>
      </c>
      <c r="S911" s="17">
        <f t="shared" si="4"/>
        <v>-5</v>
      </c>
      <c r="T911" s="13"/>
      <c r="U911" s="13">
        <v>47315.0</v>
      </c>
    </row>
    <row r="912" ht="15.75" hidden="1" customHeight="1">
      <c r="A912" s="5">
        <v>911.0</v>
      </c>
      <c r="B912" s="39" t="s">
        <v>1702</v>
      </c>
      <c r="C912" s="7" t="s">
        <v>22</v>
      </c>
      <c r="D912" s="8">
        <v>44411.0</v>
      </c>
      <c r="E912" s="8" t="s">
        <v>23</v>
      </c>
      <c r="F912" s="8" t="s">
        <v>92</v>
      </c>
      <c r="G912" s="7" t="s">
        <v>970</v>
      </c>
      <c r="H912" s="20" t="s">
        <v>33</v>
      </c>
      <c r="I912" s="5">
        <v>45001.0</v>
      </c>
      <c r="J912" s="7" t="s">
        <v>615</v>
      </c>
      <c r="K912" s="6" t="str">
        <f>IF(I912=9001,VLOOKUP(J912,'ISO-reference'!$C$1:$D$67,2,FALSE),IF(I912=45001,VLOOKUP(J912,'ISO-reference'!$A$1:$B$40,2,FALSE),IF(I912=21001,VLOOKUP(J912,'ISO-reference'!$E$1:$F$75,2,FALSE),"No ISO Mapping")))</f>
        <v> Eliminating Hazards and reducing OH&amp;S risks</v>
      </c>
      <c r="L912" s="7" t="s">
        <v>30</v>
      </c>
      <c r="M912" s="11"/>
      <c r="N912" s="12">
        <f>GSF!$D912+60</f>
        <v>44471</v>
      </c>
      <c r="O912" s="12">
        <v>44466.0</v>
      </c>
      <c r="P912" s="6" t="s">
        <v>1703</v>
      </c>
      <c r="Q912" s="5" t="str">
        <f t="shared" si="2"/>
        <v>Closed</v>
      </c>
      <c r="R912" s="10">
        <f t="shared" si="41"/>
        <v>55</v>
      </c>
      <c r="S912" s="10">
        <f t="shared" si="4"/>
        <v>-5</v>
      </c>
      <c r="T912" s="5"/>
      <c r="U912" s="5">
        <v>47316.0</v>
      </c>
    </row>
    <row r="913" ht="15.75" hidden="1" customHeight="1">
      <c r="A913" s="13">
        <v>912.0</v>
      </c>
      <c r="B913" s="40" t="s">
        <v>1704</v>
      </c>
      <c r="C913" s="15" t="s">
        <v>22</v>
      </c>
      <c r="D913" s="16">
        <v>44411.0</v>
      </c>
      <c r="E913" s="16" t="s">
        <v>23</v>
      </c>
      <c r="F913" s="16" t="s">
        <v>92</v>
      </c>
      <c r="G913" s="15" t="s">
        <v>970</v>
      </c>
      <c r="H913" s="20" t="s">
        <v>33</v>
      </c>
      <c r="I913" s="13">
        <v>45001.0</v>
      </c>
      <c r="J913" s="15" t="s">
        <v>615</v>
      </c>
      <c r="K913" s="14" t="str">
        <f>IF(I913=9001,VLOOKUP(J913,'ISO-reference'!$C$1:$D$67,2,FALSE),IF(I913=45001,VLOOKUP(J913,'ISO-reference'!$A$1:$B$40,2,FALSE),IF(I913=21001,VLOOKUP(J913,'ISO-reference'!$E$1:$F$75,2,FALSE),"No ISO Mapping")))</f>
        <v> Eliminating Hazards and reducing OH&amp;S risks</v>
      </c>
      <c r="L913" s="15" t="s">
        <v>30</v>
      </c>
      <c r="M913" s="18"/>
      <c r="N913" s="19">
        <f>GSF!$D913+60</f>
        <v>44471</v>
      </c>
      <c r="O913" s="19">
        <v>44477.0</v>
      </c>
      <c r="P913" s="14" t="s">
        <v>1705</v>
      </c>
      <c r="Q913" s="13" t="str">
        <f t="shared" si="2"/>
        <v>Closed</v>
      </c>
      <c r="R913" s="17">
        <f t="shared" si="41"/>
        <v>66</v>
      </c>
      <c r="S913" s="17">
        <f t="shared" si="4"/>
        <v>6</v>
      </c>
      <c r="T913" s="13"/>
      <c r="U913" s="13">
        <v>47317.0</v>
      </c>
    </row>
    <row r="914" ht="15.75" hidden="1" customHeight="1">
      <c r="A914" s="5">
        <v>913.0</v>
      </c>
      <c r="B914" s="43" t="s">
        <v>1706</v>
      </c>
      <c r="C914" s="7" t="s">
        <v>22</v>
      </c>
      <c r="D914" s="8">
        <v>44452.0</v>
      </c>
      <c r="E914" s="8" t="s">
        <v>23</v>
      </c>
      <c r="F914" s="8" t="s">
        <v>92</v>
      </c>
      <c r="G914" s="7" t="s">
        <v>191</v>
      </c>
      <c r="H914" s="20" t="s">
        <v>105</v>
      </c>
      <c r="I914" s="5">
        <v>45001.0</v>
      </c>
      <c r="J914" s="7" t="s">
        <v>615</v>
      </c>
      <c r="K914" s="6" t="str">
        <f>IF(I914=9001,VLOOKUP(J914,'ISO-reference'!$C$1:$D$67,2,FALSE),IF(I914=45001,VLOOKUP(J914,'ISO-reference'!$A$1:$B$40,2,FALSE),IF(I914=21001,VLOOKUP(J914,'ISO-reference'!$E$1:$F$75,2,FALSE),"No ISO Mapping")))</f>
        <v> Eliminating Hazards and reducing OH&amp;S risks</v>
      </c>
      <c r="L914" s="7" t="s">
        <v>30</v>
      </c>
      <c r="M914" s="11"/>
      <c r="N914" s="12">
        <f>GSF!$D914+60</f>
        <v>44512</v>
      </c>
      <c r="O914" s="12">
        <v>44466.0</v>
      </c>
      <c r="P914" s="6" t="s">
        <v>1707</v>
      </c>
      <c r="Q914" s="5" t="str">
        <f t="shared" si="2"/>
        <v>Closed</v>
      </c>
      <c r="R914" s="10">
        <f t="shared" si="41"/>
        <v>14</v>
      </c>
      <c r="S914" s="10">
        <f t="shared" si="4"/>
        <v>-46</v>
      </c>
      <c r="T914" s="5"/>
      <c r="U914" s="5">
        <v>48933.0</v>
      </c>
    </row>
    <row r="915" ht="15.75" hidden="1" customHeight="1">
      <c r="A915" s="13">
        <v>914.0</v>
      </c>
      <c r="B915" s="40" t="s">
        <v>1708</v>
      </c>
      <c r="C915" s="15" t="s">
        <v>22</v>
      </c>
      <c r="D915" s="16">
        <v>44452.0</v>
      </c>
      <c r="E915" s="16" t="s">
        <v>23</v>
      </c>
      <c r="F915" s="16" t="s">
        <v>92</v>
      </c>
      <c r="G915" s="15" t="s">
        <v>191</v>
      </c>
      <c r="H915" s="20" t="s">
        <v>105</v>
      </c>
      <c r="I915" s="13">
        <v>45001.0</v>
      </c>
      <c r="J915" s="15" t="s">
        <v>615</v>
      </c>
      <c r="K915" s="14" t="str">
        <f>IF(I915=9001,VLOOKUP(J915,'ISO-reference'!$C$1:$D$67,2,FALSE),IF(I915=45001,VLOOKUP(J915,'ISO-reference'!$A$1:$B$40,2,FALSE),IF(I915=21001,VLOOKUP(J915,'ISO-reference'!$E$1:$F$75,2,FALSE),"No ISO Mapping")))</f>
        <v> Eliminating Hazards and reducing OH&amp;S risks</v>
      </c>
      <c r="L915" s="15" t="s">
        <v>30</v>
      </c>
      <c r="M915" s="18"/>
      <c r="N915" s="19">
        <f>GSF!$D915+60</f>
        <v>44512</v>
      </c>
      <c r="O915" s="19">
        <v>44466.0</v>
      </c>
      <c r="P915" s="14" t="s">
        <v>1709</v>
      </c>
      <c r="Q915" s="13" t="str">
        <f t="shared" si="2"/>
        <v>Closed</v>
      </c>
      <c r="R915" s="17">
        <f t="shared" si="41"/>
        <v>14</v>
      </c>
      <c r="S915" s="17">
        <f t="shared" si="4"/>
        <v>-46</v>
      </c>
      <c r="T915" s="13"/>
      <c r="U915" s="13">
        <v>48934.0</v>
      </c>
    </row>
    <row r="916" ht="15.75" hidden="1" customHeight="1">
      <c r="A916" s="5">
        <v>915.0</v>
      </c>
      <c r="B916" s="39" t="s">
        <v>1710</v>
      </c>
      <c r="C916" s="7" t="s">
        <v>22</v>
      </c>
      <c r="D916" s="8">
        <v>44452.0</v>
      </c>
      <c r="E916" s="8" t="s">
        <v>23</v>
      </c>
      <c r="F916" s="8" t="s">
        <v>92</v>
      </c>
      <c r="G916" s="7" t="s">
        <v>191</v>
      </c>
      <c r="H916" s="20" t="s">
        <v>105</v>
      </c>
      <c r="I916" s="5">
        <v>9001.0</v>
      </c>
      <c r="J916" s="7">
        <v>7.5</v>
      </c>
      <c r="K916" s="6" t="str">
        <f>IF(I916=9001,VLOOKUP(J916,'ISO-reference'!$C$1:$D$67,2,FALSE),IF(I916=45001,VLOOKUP(J916,'ISO-reference'!$A$1:$B$40,2,FALSE),IF(I916=21001,VLOOKUP(J916,'ISO-reference'!$E$1:$F$75,2,FALSE),"No ISO Mapping")))</f>
        <v> Documented information</v>
      </c>
      <c r="L916" s="7" t="s">
        <v>35</v>
      </c>
      <c r="M916" s="11"/>
      <c r="N916" s="12">
        <f>GSF!$D916+60</f>
        <v>44512</v>
      </c>
      <c r="O916" s="12">
        <v>44498.0</v>
      </c>
      <c r="P916" s="6" t="s">
        <v>1711</v>
      </c>
      <c r="Q916" s="5" t="str">
        <f t="shared" si="2"/>
        <v>Closed</v>
      </c>
      <c r="R916" s="10">
        <f t="shared" si="41"/>
        <v>46</v>
      </c>
      <c r="S916" s="10">
        <f t="shared" si="4"/>
        <v>-14</v>
      </c>
      <c r="T916" s="5"/>
      <c r="U916" s="5">
        <v>48935.0</v>
      </c>
    </row>
    <row r="917" ht="15.75" hidden="1" customHeight="1">
      <c r="A917" s="13">
        <v>916.0</v>
      </c>
      <c r="B917" s="40" t="s">
        <v>1712</v>
      </c>
      <c r="C917" s="15" t="s">
        <v>22</v>
      </c>
      <c r="D917" s="16">
        <v>44452.0</v>
      </c>
      <c r="E917" s="16" t="s">
        <v>23</v>
      </c>
      <c r="F917" s="16" t="s">
        <v>92</v>
      </c>
      <c r="G917" s="15" t="s">
        <v>191</v>
      </c>
      <c r="H917" s="20" t="s">
        <v>33</v>
      </c>
      <c r="I917" s="13">
        <v>9001.0</v>
      </c>
      <c r="J917" s="15">
        <v>10.3</v>
      </c>
      <c r="K917" s="14" t="str">
        <f>IF(I917=9001,VLOOKUP(J917,'ISO-reference'!$C$1:$D$67,2,FALSE),IF(I917=45001,VLOOKUP(J917,'ISO-reference'!$A$1:$B$40,2,FALSE),IF(I917=21001,VLOOKUP(J917,'ISO-reference'!$E$1:$F$75,2,FALSE),"No ISO Mapping")))</f>
        <v> Continual improvement</v>
      </c>
      <c r="L917" s="15" t="s">
        <v>512</v>
      </c>
      <c r="M917" s="18"/>
      <c r="N917" s="19">
        <f>GSF!$D917+60</f>
        <v>44512</v>
      </c>
      <c r="O917" s="19">
        <v>44524.0</v>
      </c>
      <c r="P917" s="14" t="s">
        <v>1713</v>
      </c>
      <c r="Q917" s="13" t="str">
        <f t="shared" si="2"/>
        <v>Closed</v>
      </c>
      <c r="R917" s="17">
        <f t="shared" si="41"/>
        <v>72</v>
      </c>
      <c r="S917" s="17">
        <f t="shared" si="4"/>
        <v>12</v>
      </c>
      <c r="T917" s="13"/>
      <c r="U917" s="13">
        <v>48936.0</v>
      </c>
    </row>
    <row r="918" ht="15.75" hidden="1" customHeight="1">
      <c r="A918" s="5">
        <v>917.0</v>
      </c>
      <c r="B918" s="39" t="s">
        <v>1714</v>
      </c>
      <c r="C918" s="7" t="s">
        <v>22</v>
      </c>
      <c r="D918" s="8">
        <v>44452.0</v>
      </c>
      <c r="E918" s="8" t="s">
        <v>23</v>
      </c>
      <c r="F918" s="8" t="s">
        <v>92</v>
      </c>
      <c r="G918" s="7" t="s">
        <v>191</v>
      </c>
      <c r="H918" s="20" t="s">
        <v>33</v>
      </c>
      <c r="I918" s="5">
        <v>9001.0</v>
      </c>
      <c r="J918" s="7">
        <v>7.5</v>
      </c>
      <c r="K918" s="6" t="str">
        <f>IF(I918=9001,VLOOKUP(J918,'ISO-reference'!$C$1:$D$67,2,FALSE),IF(I918=45001,VLOOKUP(J918,'ISO-reference'!$A$1:$B$40,2,FALSE),IF(I918=21001,VLOOKUP(J918,'ISO-reference'!$E$1:$F$75,2,FALSE),"No ISO Mapping")))</f>
        <v> Documented information</v>
      </c>
      <c r="L918" s="7" t="s">
        <v>35</v>
      </c>
      <c r="M918" s="11"/>
      <c r="N918" s="12">
        <f>GSF!$D918+60</f>
        <v>44512</v>
      </c>
      <c r="O918" s="12">
        <v>44496.0</v>
      </c>
      <c r="P918" s="6" t="s">
        <v>1715</v>
      </c>
      <c r="Q918" s="5" t="str">
        <f t="shared" si="2"/>
        <v>Closed</v>
      </c>
      <c r="R918" s="10">
        <f t="shared" si="41"/>
        <v>44</v>
      </c>
      <c r="S918" s="10">
        <f t="shared" si="4"/>
        <v>-16</v>
      </c>
      <c r="T918" s="5"/>
      <c r="U918" s="5">
        <v>48937.0</v>
      </c>
    </row>
    <row r="919" ht="15.75" hidden="1" customHeight="1">
      <c r="A919" s="13">
        <v>918.0</v>
      </c>
      <c r="B919" s="40" t="s">
        <v>1716</v>
      </c>
      <c r="C919" s="15" t="s">
        <v>22</v>
      </c>
      <c r="D919" s="16">
        <v>44452.0</v>
      </c>
      <c r="E919" s="16" t="s">
        <v>23</v>
      </c>
      <c r="F919" s="16" t="s">
        <v>92</v>
      </c>
      <c r="G919" s="15" t="s">
        <v>191</v>
      </c>
      <c r="H919" s="20" t="s">
        <v>33</v>
      </c>
      <c r="I919" s="13">
        <v>9001.0</v>
      </c>
      <c r="J919" s="15">
        <v>6.2</v>
      </c>
      <c r="K919" s="14" t="str">
        <f>IF(I919=9001,VLOOKUP(J919,'ISO-reference'!$C$1:$D$67,2,FALSE),IF(I919=45001,VLOOKUP(J919,'ISO-reference'!$A$1:$B$40,2,FALSE),IF(I919=21001,VLOOKUP(J919,'ISO-reference'!$E$1:$F$75,2,FALSE),"No ISO Mapping")))</f>
        <v> Quality objectives &amp; planning to achieve them</v>
      </c>
      <c r="L919" s="15" t="s">
        <v>35</v>
      </c>
      <c r="M919" s="18"/>
      <c r="N919" s="19">
        <f>GSF!$D919+60</f>
        <v>44512</v>
      </c>
      <c r="O919" s="19">
        <v>44496.0</v>
      </c>
      <c r="P919" s="14" t="s">
        <v>1717</v>
      </c>
      <c r="Q919" s="13" t="str">
        <f t="shared" si="2"/>
        <v>Closed</v>
      </c>
      <c r="R919" s="17">
        <f t="shared" si="41"/>
        <v>44</v>
      </c>
      <c r="S919" s="17">
        <f t="shared" si="4"/>
        <v>-16</v>
      </c>
      <c r="T919" s="13"/>
      <c r="U919" s="13">
        <v>48938.0</v>
      </c>
    </row>
    <row r="920" ht="15.75" hidden="1" customHeight="1">
      <c r="A920" s="5">
        <v>919.0</v>
      </c>
      <c r="B920" s="39" t="s">
        <v>1718</v>
      </c>
      <c r="C920" s="7" t="s">
        <v>22</v>
      </c>
      <c r="D920" s="8">
        <v>44452.0</v>
      </c>
      <c r="E920" s="8" t="s">
        <v>23</v>
      </c>
      <c r="F920" s="8" t="s">
        <v>92</v>
      </c>
      <c r="G920" s="7" t="s">
        <v>191</v>
      </c>
      <c r="H920" s="20" t="s">
        <v>33</v>
      </c>
      <c r="I920" s="5">
        <v>9001.0</v>
      </c>
      <c r="J920" s="7">
        <v>7.5</v>
      </c>
      <c r="K920" s="6" t="str">
        <f>IF(I920=9001,VLOOKUP(J920,'ISO-reference'!$C$1:$D$67,2,FALSE),IF(I920=45001,VLOOKUP(J920,'ISO-reference'!$A$1:$B$40,2,FALSE),IF(I920=21001,VLOOKUP(J920,'ISO-reference'!$E$1:$F$75,2,FALSE),"No ISO Mapping")))</f>
        <v> Documented information</v>
      </c>
      <c r="L920" s="7" t="s">
        <v>35</v>
      </c>
      <c r="M920" s="11"/>
      <c r="N920" s="12">
        <f>GSF!$D920+60</f>
        <v>44512</v>
      </c>
      <c r="O920" s="12">
        <v>44498.0</v>
      </c>
      <c r="P920" s="6" t="s">
        <v>1719</v>
      </c>
      <c r="Q920" s="5" t="str">
        <f t="shared" si="2"/>
        <v>Closed</v>
      </c>
      <c r="R920" s="10">
        <f t="shared" si="41"/>
        <v>46</v>
      </c>
      <c r="S920" s="10">
        <f t="shared" si="4"/>
        <v>-14</v>
      </c>
      <c r="T920" s="5"/>
      <c r="U920" s="5">
        <v>48939.0</v>
      </c>
    </row>
    <row r="921" ht="15.75" hidden="1" customHeight="1">
      <c r="A921" s="13">
        <v>920.0</v>
      </c>
      <c r="B921" s="40" t="s">
        <v>1720</v>
      </c>
      <c r="C921" s="15" t="s">
        <v>22</v>
      </c>
      <c r="D921" s="16">
        <v>44452.0</v>
      </c>
      <c r="E921" s="16" t="s">
        <v>23</v>
      </c>
      <c r="F921" s="16" t="s">
        <v>92</v>
      </c>
      <c r="G921" s="15" t="s">
        <v>191</v>
      </c>
      <c r="H921" s="20" t="s">
        <v>33</v>
      </c>
      <c r="I921" s="13">
        <v>9001.0</v>
      </c>
      <c r="J921" s="15">
        <v>6.1</v>
      </c>
      <c r="K921" s="14" t="str">
        <f>IF(I921=9001,VLOOKUP(J921,'ISO-reference'!$C$1:$D$67,2,FALSE),IF(I921=45001,VLOOKUP(J921,'ISO-reference'!$A$1:$B$40,2,FALSE),IF(I921=21001,VLOOKUP(J921,'ISO-reference'!$E$1:$F$75,2,FALSE),"No ISO Mapping")))</f>
        <v> Address risk &amp; opportunity</v>
      </c>
      <c r="L921" s="15" t="s">
        <v>35</v>
      </c>
      <c r="M921" s="18"/>
      <c r="N921" s="19">
        <f>GSF!$D921+60</f>
        <v>44512</v>
      </c>
      <c r="O921" s="19">
        <v>44490.0</v>
      </c>
      <c r="P921" s="14" t="s">
        <v>1721</v>
      </c>
      <c r="Q921" s="13" t="str">
        <f t="shared" si="2"/>
        <v>Closed</v>
      </c>
      <c r="R921" s="17">
        <f t="shared" si="41"/>
        <v>38</v>
      </c>
      <c r="S921" s="17">
        <f t="shared" si="4"/>
        <v>-22</v>
      </c>
      <c r="T921" s="13"/>
      <c r="U921" s="13">
        <v>48940.0</v>
      </c>
    </row>
    <row r="922" ht="15.75" hidden="1" customHeight="1">
      <c r="A922" s="5">
        <v>921.0</v>
      </c>
      <c r="B922" s="39" t="s">
        <v>1722</v>
      </c>
      <c r="C922" s="7" t="s">
        <v>22</v>
      </c>
      <c r="D922" s="8">
        <v>44452.0</v>
      </c>
      <c r="E922" s="8" t="s">
        <v>23</v>
      </c>
      <c r="F922" s="8" t="s">
        <v>92</v>
      </c>
      <c r="G922" s="7" t="s">
        <v>191</v>
      </c>
      <c r="H922" s="20" t="s">
        <v>33</v>
      </c>
      <c r="I922" s="5">
        <v>9001.0</v>
      </c>
      <c r="J922" s="7">
        <v>6.1</v>
      </c>
      <c r="K922" s="6" t="str">
        <f>IF(I922=9001,VLOOKUP(J922,'ISO-reference'!$C$1:$D$67,2,FALSE),IF(I922=45001,VLOOKUP(J922,'ISO-reference'!$A$1:$B$40,2,FALSE),IF(I922=21001,VLOOKUP(J922,'ISO-reference'!$E$1:$F$75,2,FALSE),"No ISO Mapping")))</f>
        <v> Address risk &amp; opportunity</v>
      </c>
      <c r="L922" s="7" t="s">
        <v>35</v>
      </c>
      <c r="M922" s="11"/>
      <c r="N922" s="12">
        <f>GSF!$D922+60</f>
        <v>44512</v>
      </c>
      <c r="O922" s="12">
        <v>44498.0</v>
      </c>
      <c r="P922" s="6" t="s">
        <v>1723</v>
      </c>
      <c r="Q922" s="5" t="str">
        <f t="shared" si="2"/>
        <v>Closed</v>
      </c>
      <c r="R922" s="10">
        <f t="shared" si="41"/>
        <v>46</v>
      </c>
      <c r="S922" s="10">
        <f t="shared" si="4"/>
        <v>-14</v>
      </c>
      <c r="T922" s="5"/>
      <c r="U922" s="5">
        <v>48941.0</v>
      </c>
    </row>
    <row r="923" ht="15.75" hidden="1" customHeight="1">
      <c r="A923" s="13">
        <v>922.0</v>
      </c>
      <c r="B923" s="40" t="s">
        <v>1724</v>
      </c>
      <c r="C923" s="15" t="s">
        <v>22</v>
      </c>
      <c r="D923" s="16">
        <v>44452.0</v>
      </c>
      <c r="E923" s="16" t="s">
        <v>23</v>
      </c>
      <c r="F923" s="16" t="s">
        <v>92</v>
      </c>
      <c r="G923" s="15" t="s">
        <v>191</v>
      </c>
      <c r="H923" s="20" t="s">
        <v>33</v>
      </c>
      <c r="I923" s="13">
        <v>9001.0</v>
      </c>
      <c r="J923" s="15">
        <v>10.3</v>
      </c>
      <c r="K923" s="14" t="str">
        <f>IF(I923=9001,VLOOKUP(J923,'ISO-reference'!$C$1:$D$67,2,FALSE),IF(I923=45001,VLOOKUP(J923,'ISO-reference'!$A$1:$B$40,2,FALSE),IF(I923=21001,VLOOKUP(J923,'ISO-reference'!$E$1:$F$75,2,FALSE),"No ISO Mapping")))</f>
        <v> Continual improvement</v>
      </c>
      <c r="L923" s="15" t="s">
        <v>35</v>
      </c>
      <c r="M923" s="18"/>
      <c r="N923" s="19">
        <f>GSF!$D923+60</f>
        <v>44512</v>
      </c>
      <c r="O923" s="19">
        <v>44496.0</v>
      </c>
      <c r="P923" s="14" t="s">
        <v>1725</v>
      </c>
      <c r="Q923" s="13" t="str">
        <f t="shared" si="2"/>
        <v>Closed</v>
      </c>
      <c r="R923" s="17">
        <f t="shared" si="41"/>
        <v>44</v>
      </c>
      <c r="S923" s="17">
        <f t="shared" si="4"/>
        <v>-16</v>
      </c>
      <c r="T923" s="13"/>
      <c r="U923" s="13">
        <v>48942.0</v>
      </c>
    </row>
    <row r="924" ht="15.75" hidden="1" customHeight="1">
      <c r="A924" s="5">
        <v>923.0</v>
      </c>
      <c r="B924" s="39" t="s">
        <v>1726</v>
      </c>
      <c r="C924" s="7" t="s">
        <v>22</v>
      </c>
      <c r="D924" s="8">
        <v>44452.0</v>
      </c>
      <c r="E924" s="8" t="s">
        <v>23</v>
      </c>
      <c r="F924" s="8" t="s">
        <v>92</v>
      </c>
      <c r="G924" s="7" t="s">
        <v>191</v>
      </c>
      <c r="H924" s="20" t="s">
        <v>33</v>
      </c>
      <c r="I924" s="5">
        <v>9001.0</v>
      </c>
      <c r="J924" s="7">
        <v>7.2</v>
      </c>
      <c r="K924" s="6" t="str">
        <f>IF(I924=9001,VLOOKUP(J924,'ISO-reference'!$C$1:$D$67,2,FALSE),IF(I924=45001,VLOOKUP(J924,'ISO-reference'!$A$1:$B$40,2,FALSE),IF(I924=21001,VLOOKUP(J924,'ISO-reference'!$E$1:$F$75,2,FALSE),"No ISO Mapping")))</f>
        <v> Competence</v>
      </c>
      <c r="L924" s="7" t="s">
        <v>27</v>
      </c>
      <c r="M924" s="11"/>
      <c r="N924" s="12">
        <f>GSF!$D924+60</f>
        <v>44512</v>
      </c>
      <c r="O924" s="12">
        <v>44496.0</v>
      </c>
      <c r="P924" s="6" t="s">
        <v>1727</v>
      </c>
      <c r="Q924" s="5" t="str">
        <f t="shared" si="2"/>
        <v>Closed</v>
      </c>
      <c r="R924" s="10">
        <f t="shared" si="41"/>
        <v>44</v>
      </c>
      <c r="S924" s="10">
        <f t="shared" si="4"/>
        <v>-16</v>
      </c>
      <c r="T924" s="5"/>
      <c r="U924" s="5">
        <v>48943.0</v>
      </c>
    </row>
    <row r="925" ht="15.75" customHeight="1">
      <c r="A925" s="13">
        <v>924.0</v>
      </c>
      <c r="B925" s="40" t="s">
        <v>1728</v>
      </c>
      <c r="C925" s="15" t="s">
        <v>22</v>
      </c>
      <c r="D925" s="16">
        <v>44473.0</v>
      </c>
      <c r="E925" s="16" t="s">
        <v>23</v>
      </c>
      <c r="F925" s="16" t="s">
        <v>92</v>
      </c>
      <c r="G925" s="15" t="s">
        <v>93</v>
      </c>
      <c r="H925" s="9" t="s">
        <v>26</v>
      </c>
      <c r="I925" s="13">
        <v>9001.0</v>
      </c>
      <c r="J925" s="15">
        <v>10.2</v>
      </c>
      <c r="K925" s="14" t="str">
        <f>IF(I925=9001,VLOOKUP(J925,'ISO-reference'!$C$1:$D$67,2,FALSE),IF(I925=45001,VLOOKUP(J925,'ISO-reference'!$A$1:$B$40,2,FALSE),IF(I925=21001,VLOOKUP(J925,'ISO-reference'!$E$1:$F$75,2,FALSE),"No ISO Mapping")))</f>
        <v> Nonconformity &amp; corrective action</v>
      </c>
      <c r="L925" s="15" t="s">
        <v>111</v>
      </c>
      <c r="M925" s="18"/>
      <c r="N925" s="19">
        <f>GSF!$D925+60</f>
        <v>44533</v>
      </c>
      <c r="O925" s="19">
        <v>44593.0</v>
      </c>
      <c r="P925" s="14" t="s">
        <v>1729</v>
      </c>
      <c r="Q925" s="13" t="str">
        <f t="shared" si="2"/>
        <v>Closed</v>
      </c>
      <c r="R925" s="17">
        <f t="shared" si="41"/>
        <v>120</v>
      </c>
      <c r="S925" s="17">
        <f t="shared" si="4"/>
        <v>60</v>
      </c>
      <c r="T925" s="13"/>
      <c r="U925" s="13">
        <v>49631.0</v>
      </c>
    </row>
    <row r="926" ht="15.75" customHeight="1">
      <c r="A926" s="5">
        <v>925.0</v>
      </c>
      <c r="B926" s="39" t="s">
        <v>1730</v>
      </c>
      <c r="C926" s="7" t="s">
        <v>22</v>
      </c>
      <c r="D926" s="8">
        <v>44473.0</v>
      </c>
      <c r="E926" s="8" t="s">
        <v>23</v>
      </c>
      <c r="F926" s="8" t="s">
        <v>92</v>
      </c>
      <c r="G926" s="7" t="s">
        <v>93</v>
      </c>
      <c r="H926" s="9" t="s">
        <v>26</v>
      </c>
      <c r="I926" s="5">
        <v>9001.0</v>
      </c>
      <c r="J926" s="7">
        <v>10.2</v>
      </c>
      <c r="K926" s="6" t="str">
        <f>IF(I926=9001,VLOOKUP(J926,'ISO-reference'!$C$1:$D$67,2,FALSE),IF(I926=45001,VLOOKUP(J926,'ISO-reference'!$A$1:$B$40,2,FALSE),IF(I926=21001,VLOOKUP(J926,'ISO-reference'!$E$1:$F$75,2,FALSE),"No ISO Mapping")))</f>
        <v> Nonconformity &amp; corrective action</v>
      </c>
      <c r="L926" s="7" t="s">
        <v>89</v>
      </c>
      <c r="M926" s="11"/>
      <c r="N926" s="12">
        <f>GSF!$D926+60</f>
        <v>44533</v>
      </c>
      <c r="O926" s="12">
        <v>44572.0</v>
      </c>
      <c r="P926" s="6" t="s">
        <v>1731</v>
      </c>
      <c r="Q926" s="5" t="str">
        <f t="shared" si="2"/>
        <v>Closed</v>
      </c>
      <c r="R926" s="10">
        <f t="shared" si="41"/>
        <v>99</v>
      </c>
      <c r="S926" s="10">
        <f t="shared" si="4"/>
        <v>39</v>
      </c>
      <c r="T926" s="5"/>
      <c r="U926" s="5">
        <v>49632.0</v>
      </c>
    </row>
    <row r="927" ht="15.75" hidden="1" customHeight="1">
      <c r="A927" s="13">
        <v>926.0</v>
      </c>
      <c r="B927" s="40" t="s">
        <v>1732</v>
      </c>
      <c r="C927" s="15" t="s">
        <v>22</v>
      </c>
      <c r="D927" s="16">
        <v>44473.0</v>
      </c>
      <c r="E927" s="16" t="s">
        <v>23</v>
      </c>
      <c r="F927" s="16" t="s">
        <v>92</v>
      </c>
      <c r="G927" s="15" t="s">
        <v>93</v>
      </c>
      <c r="H927" s="20" t="s">
        <v>105</v>
      </c>
      <c r="I927" s="13">
        <v>45001.0</v>
      </c>
      <c r="J927" s="15">
        <v>8.2</v>
      </c>
      <c r="K927" s="14" t="str">
        <f>IF(I927=9001,VLOOKUP(J927,'ISO-reference'!$C$1:$D$67,2,FALSE),IF(I927=45001,VLOOKUP(J927,'ISO-reference'!$A$1:$B$40,2,FALSE),IF(I927=21001,VLOOKUP(J927,'ISO-reference'!$E$1:$F$75,2,FALSE),"No ISO Mapping")))</f>
        <v> Emergency preparedness and response</v>
      </c>
      <c r="L927" s="15" t="s">
        <v>30</v>
      </c>
      <c r="M927" s="18"/>
      <c r="N927" s="19">
        <f>GSF!$D927+60</f>
        <v>44533</v>
      </c>
      <c r="O927" s="19">
        <v>44600.0</v>
      </c>
      <c r="P927" s="14" t="s">
        <v>1733</v>
      </c>
      <c r="Q927" s="13" t="str">
        <f t="shared" si="2"/>
        <v>Closed</v>
      </c>
      <c r="R927" s="17">
        <f t="shared" si="41"/>
        <v>127</v>
      </c>
      <c r="S927" s="17">
        <f t="shared" si="4"/>
        <v>67</v>
      </c>
      <c r="T927" s="13"/>
      <c r="U927" s="13">
        <v>49633.0</v>
      </c>
    </row>
    <row r="928" ht="15.75" hidden="1" customHeight="1">
      <c r="A928" s="5">
        <v>927.0</v>
      </c>
      <c r="B928" s="39" t="s">
        <v>1734</v>
      </c>
      <c r="C928" s="7" t="s">
        <v>22</v>
      </c>
      <c r="D928" s="8">
        <v>44473.0</v>
      </c>
      <c r="E928" s="8" t="s">
        <v>23</v>
      </c>
      <c r="F928" s="8" t="s">
        <v>92</v>
      </c>
      <c r="G928" s="7" t="s">
        <v>93</v>
      </c>
      <c r="H928" s="20" t="s">
        <v>105</v>
      </c>
      <c r="I928" s="5">
        <v>9001.0</v>
      </c>
      <c r="J928" s="7" t="s">
        <v>102</v>
      </c>
      <c r="K928" s="6" t="str">
        <f>IF(I928=9001,VLOOKUP(J928,'ISO-reference'!$C$1:$D$67,2,FALSE),IF(I928=45001,VLOOKUP(J928,'ISO-reference'!$A$1:$B$40,2,FALSE),IF(I928=21001,VLOOKUP(J928,'ISO-reference'!$E$1:$F$75,2,FALSE),"No ISO Mapping")))</f>
        <v> Infrastructure</v>
      </c>
      <c r="L928" s="7" t="s">
        <v>111</v>
      </c>
      <c r="M928" s="11"/>
      <c r="N928" s="12">
        <f>GSF!$D928+60</f>
        <v>44533</v>
      </c>
      <c r="O928" s="12">
        <v>44613.0</v>
      </c>
      <c r="P928" s="6" t="s">
        <v>1735</v>
      </c>
      <c r="Q928" s="5" t="str">
        <f t="shared" si="2"/>
        <v>Closed</v>
      </c>
      <c r="R928" s="10">
        <f t="shared" si="41"/>
        <v>140</v>
      </c>
      <c r="S928" s="10">
        <f t="shared" si="4"/>
        <v>80</v>
      </c>
      <c r="T928" s="5"/>
      <c r="U928" s="5">
        <v>49634.0</v>
      </c>
    </row>
    <row r="929" ht="15.75" hidden="1" customHeight="1">
      <c r="A929" s="13">
        <v>928.0</v>
      </c>
      <c r="B929" s="40" t="s">
        <v>1736</v>
      </c>
      <c r="C929" s="15" t="s">
        <v>22</v>
      </c>
      <c r="D929" s="16">
        <v>44473.0</v>
      </c>
      <c r="E929" s="16" t="s">
        <v>23</v>
      </c>
      <c r="F929" s="16" t="s">
        <v>92</v>
      </c>
      <c r="G929" s="15" t="s">
        <v>93</v>
      </c>
      <c r="H929" s="20" t="s">
        <v>105</v>
      </c>
      <c r="I929" s="13">
        <v>9001.0</v>
      </c>
      <c r="J929" s="15" t="s">
        <v>75</v>
      </c>
      <c r="K929" s="14" t="str">
        <f>IF(I929=9001,VLOOKUP(J929,'ISO-reference'!$C$1:$D$67,2,FALSE),IF(I929=45001,VLOOKUP(J929,'ISO-reference'!$A$1:$B$40,2,FALSE),IF(I929=21001,VLOOKUP(J929,'ISO-reference'!$E$1:$F$75,2,FALSE),"No ISO Mapping")))</f>
        <v> Organizational knowledge</v>
      </c>
      <c r="L929" s="15" t="s">
        <v>27</v>
      </c>
      <c r="M929" s="18"/>
      <c r="N929" s="19">
        <f>GSF!$D929+60</f>
        <v>44533</v>
      </c>
      <c r="O929" s="19">
        <v>44572.0</v>
      </c>
      <c r="P929" s="14" t="s">
        <v>1737</v>
      </c>
      <c r="Q929" s="13" t="str">
        <f t="shared" si="2"/>
        <v>Closed</v>
      </c>
      <c r="R929" s="17">
        <f t="shared" si="41"/>
        <v>99</v>
      </c>
      <c r="S929" s="17">
        <f t="shared" si="4"/>
        <v>39</v>
      </c>
      <c r="T929" s="13"/>
      <c r="U929" s="13">
        <v>49636.0</v>
      </c>
    </row>
    <row r="930" ht="15.75" hidden="1" customHeight="1">
      <c r="A930" s="5">
        <v>929.0</v>
      </c>
      <c r="B930" s="39" t="s">
        <v>1738</v>
      </c>
      <c r="C930" s="7" t="s">
        <v>22</v>
      </c>
      <c r="D930" s="8">
        <v>44473.0</v>
      </c>
      <c r="E930" s="8" t="s">
        <v>23</v>
      </c>
      <c r="F930" s="8" t="s">
        <v>92</v>
      </c>
      <c r="G930" s="7" t="s">
        <v>93</v>
      </c>
      <c r="H930" s="20" t="s">
        <v>105</v>
      </c>
      <c r="I930" s="5">
        <v>9001.0</v>
      </c>
      <c r="J930" s="7" t="s">
        <v>971</v>
      </c>
      <c r="K930" s="6" t="str">
        <f>IF(I930=9001,VLOOKUP(J930,'ISO-reference'!$C$1:$D$67,2,FALSE),IF(I930=45001,VLOOKUP(J930,'ISO-reference'!$A$1:$B$40,2,FALSE),IF(I930=21001,VLOOKUP(J930,'ISO-reference'!$E$1:$F$75,2,FALSE),"No ISO Mapping")))</f>
        <v> Customer satisfaction</v>
      </c>
      <c r="L930" s="7" t="s">
        <v>512</v>
      </c>
      <c r="M930" s="11"/>
      <c r="N930" s="12">
        <f>GSF!$D930+60</f>
        <v>44533</v>
      </c>
      <c r="O930" s="12">
        <v>44573.0</v>
      </c>
      <c r="P930" s="6" t="s">
        <v>1739</v>
      </c>
      <c r="Q930" s="5" t="str">
        <f t="shared" si="2"/>
        <v>Closed</v>
      </c>
      <c r="R930" s="10">
        <f t="shared" si="41"/>
        <v>100</v>
      </c>
      <c r="S930" s="10">
        <f t="shared" si="4"/>
        <v>40</v>
      </c>
      <c r="T930" s="5"/>
      <c r="U930" s="5">
        <v>49638.0</v>
      </c>
    </row>
    <row r="931" ht="15.75" hidden="1" customHeight="1">
      <c r="A931" s="13">
        <v>930.0</v>
      </c>
      <c r="B931" s="40" t="s">
        <v>1740</v>
      </c>
      <c r="C931" s="15" t="s">
        <v>22</v>
      </c>
      <c r="D931" s="16">
        <v>44473.0</v>
      </c>
      <c r="E931" s="16" t="s">
        <v>23</v>
      </c>
      <c r="F931" s="16" t="s">
        <v>92</v>
      </c>
      <c r="G931" s="15" t="s">
        <v>93</v>
      </c>
      <c r="H931" s="20" t="s">
        <v>105</v>
      </c>
      <c r="I931" s="13">
        <v>9001.0</v>
      </c>
      <c r="J931" s="15">
        <v>7.5</v>
      </c>
      <c r="K931" s="14" t="str">
        <f>IF(I931=9001,VLOOKUP(J931,'ISO-reference'!$C$1:$D$67,2,FALSE),IF(I931=45001,VLOOKUP(J931,'ISO-reference'!$A$1:$B$40,2,FALSE),IF(I931=21001,VLOOKUP(J931,'ISO-reference'!$E$1:$F$75,2,FALSE),"No ISO Mapping")))</f>
        <v> Documented information</v>
      </c>
      <c r="L931" s="15" t="s">
        <v>35</v>
      </c>
      <c r="M931" s="18"/>
      <c r="N931" s="19">
        <f>GSF!$D931+60</f>
        <v>44533</v>
      </c>
      <c r="O931" s="19">
        <v>44573.0</v>
      </c>
      <c r="P931" s="14" t="s">
        <v>1741</v>
      </c>
      <c r="Q931" s="13" t="str">
        <f t="shared" si="2"/>
        <v>Closed</v>
      </c>
      <c r="R931" s="17">
        <f t="shared" si="41"/>
        <v>100</v>
      </c>
      <c r="S931" s="17">
        <f t="shared" si="4"/>
        <v>40</v>
      </c>
      <c r="T931" s="13"/>
      <c r="U931" s="13">
        <v>49639.0</v>
      </c>
    </row>
    <row r="932" ht="15.75" hidden="1" customHeight="1">
      <c r="A932" s="5">
        <v>931.0</v>
      </c>
      <c r="B932" s="39" t="s">
        <v>1742</v>
      </c>
      <c r="C932" s="7" t="s">
        <v>22</v>
      </c>
      <c r="D932" s="8">
        <v>44473.0</v>
      </c>
      <c r="E932" s="8" t="s">
        <v>23</v>
      </c>
      <c r="F932" s="8" t="s">
        <v>92</v>
      </c>
      <c r="G932" s="7" t="s">
        <v>93</v>
      </c>
      <c r="H932" s="20" t="s">
        <v>105</v>
      </c>
      <c r="I932" s="5">
        <v>45001.0</v>
      </c>
      <c r="J932" s="7" t="s">
        <v>1338</v>
      </c>
      <c r="K932" s="6" t="str">
        <f>IF(I932=9001,VLOOKUP(J932,'ISO-reference'!$C$1:$D$67,2,FALSE),IF(I932=45001,VLOOKUP(J932,'ISO-reference'!$A$1:$B$40,2,FALSE),IF(I932=21001,VLOOKUP(J932,'ISO-reference'!$E$1:$F$75,2,FALSE),"No ISO Mapping")))</f>
        <v> Planning action to address OH&amp;S</v>
      </c>
      <c r="L932" s="7" t="s">
        <v>27</v>
      </c>
      <c r="M932" s="11"/>
      <c r="N932" s="12">
        <f>GSF!$D932+60</f>
        <v>44533</v>
      </c>
      <c r="O932" s="12">
        <v>44572.0</v>
      </c>
      <c r="P932" s="6" t="s">
        <v>1743</v>
      </c>
      <c r="Q932" s="5" t="str">
        <f t="shared" si="2"/>
        <v>Closed</v>
      </c>
      <c r="R932" s="10">
        <f t="shared" si="41"/>
        <v>99</v>
      </c>
      <c r="S932" s="10">
        <f t="shared" si="4"/>
        <v>39</v>
      </c>
      <c r="T932" s="5"/>
      <c r="U932" s="5">
        <v>49640.0</v>
      </c>
    </row>
    <row r="933" ht="15.75" hidden="1" customHeight="1">
      <c r="A933" s="13">
        <v>932.0</v>
      </c>
      <c r="B933" s="40" t="s">
        <v>1744</v>
      </c>
      <c r="C933" s="15" t="s">
        <v>22</v>
      </c>
      <c r="D933" s="16">
        <v>44473.0</v>
      </c>
      <c r="E933" s="16" t="s">
        <v>23</v>
      </c>
      <c r="F933" s="16" t="s">
        <v>92</v>
      </c>
      <c r="G933" s="15" t="s">
        <v>93</v>
      </c>
      <c r="H933" s="20" t="s">
        <v>105</v>
      </c>
      <c r="I933" s="13">
        <v>9001.0</v>
      </c>
      <c r="J933" s="15">
        <v>9.1</v>
      </c>
      <c r="K933" s="14" t="str">
        <f>IF(I933=9001,VLOOKUP(J933,'ISO-reference'!$C$1:$D$67,2,FALSE),IF(I933=45001,VLOOKUP(J933,'ISO-reference'!$A$1:$B$40,2,FALSE),IF(I933=21001,VLOOKUP(J933,'ISO-reference'!$E$1:$F$75,2,FALSE),"No ISO Mapping")))</f>
        <v> Monitoring, measurement, analysis &amp; evaluation</v>
      </c>
      <c r="L933" s="15" t="s">
        <v>27</v>
      </c>
      <c r="M933" s="18"/>
      <c r="N933" s="19">
        <f>GSF!$D933+60</f>
        <v>44533</v>
      </c>
      <c r="O933" s="19">
        <v>44600.0</v>
      </c>
      <c r="P933" s="14" t="s">
        <v>1745</v>
      </c>
      <c r="Q933" s="13" t="str">
        <f t="shared" si="2"/>
        <v>Closed</v>
      </c>
      <c r="R933" s="17">
        <f t="shared" si="41"/>
        <v>127</v>
      </c>
      <c r="S933" s="17">
        <f t="shared" si="4"/>
        <v>67</v>
      </c>
      <c r="T933" s="13"/>
      <c r="U933" s="13">
        <v>49641.0</v>
      </c>
    </row>
    <row r="934" ht="15.75" hidden="1" customHeight="1">
      <c r="A934" s="5">
        <v>933.0</v>
      </c>
      <c r="B934" s="39" t="s">
        <v>1746</v>
      </c>
      <c r="C934" s="7" t="s">
        <v>22</v>
      </c>
      <c r="D934" s="8">
        <v>44473.0</v>
      </c>
      <c r="E934" s="8" t="s">
        <v>23</v>
      </c>
      <c r="F934" s="8" t="s">
        <v>92</v>
      </c>
      <c r="G934" s="7" t="s">
        <v>93</v>
      </c>
      <c r="H934" s="20" t="s">
        <v>105</v>
      </c>
      <c r="I934" s="5">
        <v>45001.0</v>
      </c>
      <c r="J934" s="7" t="s">
        <v>1338</v>
      </c>
      <c r="K934" s="6" t="str">
        <f>IF(I934=9001,VLOOKUP(J934,'ISO-reference'!$C$1:$D$67,2,FALSE),IF(I934=45001,VLOOKUP(J934,'ISO-reference'!$A$1:$B$40,2,FALSE),IF(I934=21001,VLOOKUP(J934,'ISO-reference'!$E$1:$F$75,2,FALSE),"No ISO Mapping")))</f>
        <v> Planning action to address OH&amp;S</v>
      </c>
      <c r="L934" s="7" t="s">
        <v>30</v>
      </c>
      <c r="M934" s="11"/>
      <c r="N934" s="12">
        <f>GSF!$D934+60</f>
        <v>44533</v>
      </c>
      <c r="O934" s="12">
        <v>44573.0</v>
      </c>
      <c r="P934" s="6" t="s">
        <v>1747</v>
      </c>
      <c r="Q934" s="5" t="str">
        <f t="shared" si="2"/>
        <v>Closed</v>
      </c>
      <c r="R934" s="10">
        <f t="shared" si="41"/>
        <v>100</v>
      </c>
      <c r="S934" s="10">
        <f t="shared" si="4"/>
        <v>40</v>
      </c>
      <c r="T934" s="5"/>
      <c r="U934" s="5">
        <v>49642.0</v>
      </c>
    </row>
    <row r="935" ht="15.75" hidden="1" customHeight="1">
      <c r="A935" s="13">
        <v>934.0</v>
      </c>
      <c r="B935" s="40" t="s">
        <v>1748</v>
      </c>
      <c r="C935" s="15" t="s">
        <v>22</v>
      </c>
      <c r="D935" s="16">
        <v>44473.0</v>
      </c>
      <c r="E935" s="16" t="s">
        <v>23</v>
      </c>
      <c r="F935" s="16" t="s">
        <v>92</v>
      </c>
      <c r="G935" s="15" t="s">
        <v>93</v>
      </c>
      <c r="H935" s="20" t="s">
        <v>33</v>
      </c>
      <c r="I935" s="13">
        <v>45001.0</v>
      </c>
      <c r="J935" s="15">
        <v>8.2</v>
      </c>
      <c r="K935" s="14" t="str">
        <f>IF(I935=9001,VLOOKUP(J935,'ISO-reference'!$C$1:$D$67,2,FALSE),IF(I935=45001,VLOOKUP(J935,'ISO-reference'!$A$1:$B$40,2,FALSE),IF(I935=21001,VLOOKUP(J935,'ISO-reference'!$E$1:$F$75,2,FALSE),"No ISO Mapping")))</f>
        <v> Emergency preparedness and response</v>
      </c>
      <c r="L935" s="15" t="s">
        <v>30</v>
      </c>
      <c r="M935" s="18"/>
      <c r="N935" s="19">
        <f>GSF!$D935+60</f>
        <v>44533</v>
      </c>
      <c r="O935" s="19">
        <v>44573.0</v>
      </c>
      <c r="P935" s="14" t="s">
        <v>1749</v>
      </c>
      <c r="Q935" s="13" t="str">
        <f t="shared" si="2"/>
        <v>Closed</v>
      </c>
      <c r="R935" s="17">
        <f t="shared" si="41"/>
        <v>100</v>
      </c>
      <c r="S935" s="17">
        <f t="shared" si="4"/>
        <v>40</v>
      </c>
      <c r="T935" s="13"/>
      <c r="U935" s="13">
        <v>49644.0</v>
      </c>
    </row>
    <row r="936" ht="15.75" hidden="1" customHeight="1">
      <c r="A936" s="5">
        <v>935.0</v>
      </c>
      <c r="B936" s="39" t="s">
        <v>1750</v>
      </c>
      <c r="C936" s="7" t="s">
        <v>22</v>
      </c>
      <c r="D936" s="8">
        <v>44473.0</v>
      </c>
      <c r="E936" s="8" t="s">
        <v>23</v>
      </c>
      <c r="F936" s="8" t="s">
        <v>92</v>
      </c>
      <c r="G936" s="7" t="s">
        <v>93</v>
      </c>
      <c r="H936" s="20" t="s">
        <v>33</v>
      </c>
      <c r="I936" s="5">
        <v>9001.0</v>
      </c>
      <c r="J936" s="7" t="s">
        <v>1751</v>
      </c>
      <c r="K936" s="6" t="str">
        <f>IF(I936=9001,VLOOKUP(J936,'ISO-reference'!$C$1:$D$67,2,FALSE),IF(I936=45001,VLOOKUP(J936,'ISO-reference'!$A$1:$B$40,2,FALSE),IF(I936=21001,VLOOKUP(J936,'ISO-reference'!$E$1:$F$75,2,FALSE),"No ISO Mapping")))</f>
        <v> Customer focus</v>
      </c>
      <c r="L936" s="7" t="s">
        <v>35</v>
      </c>
      <c r="M936" s="11"/>
      <c r="N936" s="12">
        <f>GSF!$D936+60</f>
        <v>44533</v>
      </c>
      <c r="O936" s="12">
        <v>44593.0</v>
      </c>
      <c r="P936" s="6" t="s">
        <v>1752</v>
      </c>
      <c r="Q936" s="5" t="str">
        <f t="shared" si="2"/>
        <v>Closed</v>
      </c>
      <c r="R936" s="10">
        <f t="shared" si="41"/>
        <v>120</v>
      </c>
      <c r="S936" s="10">
        <f t="shared" si="4"/>
        <v>60</v>
      </c>
      <c r="T936" s="5"/>
      <c r="U936" s="5">
        <v>49645.0</v>
      </c>
    </row>
    <row r="937" ht="15.75" hidden="1" customHeight="1">
      <c r="A937" s="13">
        <v>936.0</v>
      </c>
      <c r="B937" s="40" t="s">
        <v>1753</v>
      </c>
      <c r="C937" s="15" t="s">
        <v>22</v>
      </c>
      <c r="D937" s="16">
        <v>44473.0</v>
      </c>
      <c r="E937" s="16" t="s">
        <v>23</v>
      </c>
      <c r="F937" s="16" t="s">
        <v>92</v>
      </c>
      <c r="G937" s="15" t="s">
        <v>93</v>
      </c>
      <c r="H937" s="20" t="s">
        <v>33</v>
      </c>
      <c r="I937" s="13">
        <v>9001.0</v>
      </c>
      <c r="J937" s="15" t="s">
        <v>44</v>
      </c>
      <c r="K937" s="14" t="str">
        <f>IF(I937=9001,VLOOKUP(J937,'ISO-reference'!$C$1:$D$67,2,FALSE),IF(I937=45001,VLOOKUP(J937,'ISO-reference'!$A$1:$B$40,2,FALSE),IF(I937=21001,VLOOKUP(J937,'ISO-reference'!$E$1:$F$75,2,FALSE),"No ISO Mapping")))</f>
        <v> Monitoring &amp; measuring resources</v>
      </c>
      <c r="L937" s="15" t="s">
        <v>35</v>
      </c>
      <c r="M937" s="18"/>
      <c r="N937" s="19">
        <f>GSF!$D937+60</f>
        <v>44533</v>
      </c>
      <c r="O937" s="19">
        <v>44573.0</v>
      </c>
      <c r="P937" s="14" t="s">
        <v>1754</v>
      </c>
      <c r="Q937" s="13" t="str">
        <f t="shared" si="2"/>
        <v>Closed</v>
      </c>
      <c r="R937" s="17">
        <f t="shared" si="41"/>
        <v>100</v>
      </c>
      <c r="S937" s="17">
        <f t="shared" si="4"/>
        <v>40</v>
      </c>
      <c r="T937" s="13"/>
      <c r="U937" s="13">
        <v>49647.0</v>
      </c>
    </row>
    <row r="938" ht="15.75" hidden="1" customHeight="1">
      <c r="A938" s="5">
        <v>937.0</v>
      </c>
      <c r="B938" s="39" t="s">
        <v>1755</v>
      </c>
      <c r="C938" s="7" t="s">
        <v>22</v>
      </c>
      <c r="D938" s="8">
        <v>44473.0</v>
      </c>
      <c r="E938" s="8" t="s">
        <v>23</v>
      </c>
      <c r="F938" s="8" t="s">
        <v>92</v>
      </c>
      <c r="G938" s="7" t="s">
        <v>93</v>
      </c>
      <c r="H938" s="20" t="s">
        <v>33</v>
      </c>
      <c r="I938" s="5">
        <v>9001.0</v>
      </c>
      <c r="J938" s="7" t="s">
        <v>44</v>
      </c>
      <c r="K938" s="6" t="str">
        <f>IF(I938=9001,VLOOKUP(J938,'ISO-reference'!$C$1:$D$67,2,FALSE),IF(I938=45001,VLOOKUP(J938,'ISO-reference'!$A$1:$B$40,2,FALSE),IF(I938=21001,VLOOKUP(J938,'ISO-reference'!$E$1:$F$75,2,FALSE),"No ISO Mapping")))</f>
        <v> Monitoring &amp; measuring resources</v>
      </c>
      <c r="L938" s="7" t="s">
        <v>35</v>
      </c>
      <c r="M938" s="11"/>
      <c r="N938" s="12">
        <f>GSF!$D938+60</f>
        <v>44533</v>
      </c>
      <c r="O938" s="12">
        <v>44573.0</v>
      </c>
      <c r="P938" s="6" t="s">
        <v>1756</v>
      </c>
      <c r="Q938" s="5" t="str">
        <f t="shared" si="2"/>
        <v>Closed</v>
      </c>
      <c r="R938" s="10">
        <f t="shared" si="41"/>
        <v>100</v>
      </c>
      <c r="S938" s="10">
        <f t="shared" si="4"/>
        <v>40</v>
      </c>
      <c r="T938" s="5"/>
      <c r="U938" s="5">
        <v>49648.0</v>
      </c>
    </row>
    <row r="939" ht="15.75" hidden="1" customHeight="1">
      <c r="A939" s="13">
        <v>938.0</v>
      </c>
      <c r="B939" s="40" t="s">
        <v>1757</v>
      </c>
      <c r="C939" s="15" t="s">
        <v>22</v>
      </c>
      <c r="D939" s="16">
        <v>44473.0</v>
      </c>
      <c r="E939" s="16" t="s">
        <v>23</v>
      </c>
      <c r="F939" s="16" t="s">
        <v>92</v>
      </c>
      <c r="G939" s="15" t="s">
        <v>93</v>
      </c>
      <c r="H939" s="20" t="s">
        <v>33</v>
      </c>
      <c r="I939" s="13">
        <v>9001.0</v>
      </c>
      <c r="J939" s="15" t="s">
        <v>1751</v>
      </c>
      <c r="K939" s="14" t="str">
        <f>IF(I939=9001,VLOOKUP(J939,'ISO-reference'!$C$1:$D$67,2,FALSE),IF(I939=45001,VLOOKUP(J939,'ISO-reference'!$A$1:$B$40,2,FALSE),IF(I939=21001,VLOOKUP(J939,'ISO-reference'!$E$1:$F$75,2,FALSE),"No ISO Mapping")))</f>
        <v> Customer focus</v>
      </c>
      <c r="L939" s="15" t="s">
        <v>35</v>
      </c>
      <c r="M939" s="18"/>
      <c r="N939" s="19">
        <f>GSF!$D939+60</f>
        <v>44533</v>
      </c>
      <c r="O939" s="19">
        <v>44573.0</v>
      </c>
      <c r="P939" s="14" t="s">
        <v>1758</v>
      </c>
      <c r="Q939" s="13" t="str">
        <f t="shared" si="2"/>
        <v>Closed</v>
      </c>
      <c r="R939" s="17">
        <f t="shared" si="41"/>
        <v>100</v>
      </c>
      <c r="S939" s="17">
        <f t="shared" si="4"/>
        <v>40</v>
      </c>
      <c r="T939" s="13"/>
      <c r="U939" s="13">
        <v>49649.0</v>
      </c>
    </row>
    <row r="940" ht="15.75" hidden="1" customHeight="1">
      <c r="A940" s="5">
        <v>939.0</v>
      </c>
      <c r="B940" s="39" t="s">
        <v>1759</v>
      </c>
      <c r="C940" s="7" t="s">
        <v>22</v>
      </c>
      <c r="D940" s="8">
        <v>44473.0</v>
      </c>
      <c r="E940" s="8" t="s">
        <v>23</v>
      </c>
      <c r="F940" s="8" t="s">
        <v>92</v>
      </c>
      <c r="G940" s="7" t="s">
        <v>93</v>
      </c>
      <c r="H940" s="20" t="s">
        <v>33</v>
      </c>
      <c r="I940" s="5">
        <v>9001.0</v>
      </c>
      <c r="J940" s="7" t="s">
        <v>1760</v>
      </c>
      <c r="K940" s="6" t="str">
        <f>IF(I940=9001,VLOOKUP(J940,'ISO-reference'!$C$1:$D$67,2,FALSE),IF(I940=45001,VLOOKUP(J940,'ISO-reference'!$A$1:$B$40,2,FALSE),IF(I940=21001,VLOOKUP(J940,'ISO-reference'!$E$1:$F$75,2,FALSE),"No ISO Mapping")))</f>
        <v> Changes to requirements for products &amp; services</v>
      </c>
      <c r="L940" s="7" t="s">
        <v>35</v>
      </c>
      <c r="M940" s="11"/>
      <c r="N940" s="12">
        <f>GSF!$D940+60</f>
        <v>44533</v>
      </c>
      <c r="O940" s="12">
        <v>44573.0</v>
      </c>
      <c r="P940" s="6" t="s">
        <v>1761</v>
      </c>
      <c r="Q940" s="5" t="str">
        <f t="shared" si="2"/>
        <v>Closed</v>
      </c>
      <c r="R940" s="10">
        <f t="shared" si="41"/>
        <v>100</v>
      </c>
      <c r="S940" s="10">
        <f t="shared" si="4"/>
        <v>40</v>
      </c>
      <c r="T940" s="5"/>
      <c r="U940" s="5">
        <v>49650.0</v>
      </c>
    </row>
    <row r="941" ht="15.75" hidden="1" customHeight="1">
      <c r="A941" s="13">
        <v>940.0</v>
      </c>
      <c r="B941" s="40" t="s">
        <v>1762</v>
      </c>
      <c r="C941" s="15" t="s">
        <v>22</v>
      </c>
      <c r="D941" s="16">
        <v>44473.0</v>
      </c>
      <c r="E941" s="16" t="s">
        <v>23</v>
      </c>
      <c r="F941" s="16" t="s">
        <v>92</v>
      </c>
      <c r="G941" s="15" t="s">
        <v>93</v>
      </c>
      <c r="H941" s="20" t="s">
        <v>33</v>
      </c>
      <c r="I941" s="13">
        <v>9001.0</v>
      </c>
      <c r="J941" s="15" t="s">
        <v>1763</v>
      </c>
      <c r="K941" s="14" t="str">
        <f>IF(I941=9001,VLOOKUP(J941,'ISO-reference'!$C$1:$D$67,2,FALSE),IF(I941=45001,VLOOKUP(J941,'ISO-reference'!$A$1:$B$40,2,FALSE),IF(I941=21001,VLOOKUP(J941,'ISO-reference'!$E$1:$F$75,2,FALSE),"No ISO Mapping")))</f>
        <v> Control of changes</v>
      </c>
      <c r="L941" s="15" t="s">
        <v>35</v>
      </c>
      <c r="M941" s="18"/>
      <c r="N941" s="19">
        <f>GSF!$D941+60</f>
        <v>44533</v>
      </c>
      <c r="O941" s="19">
        <v>44573.0</v>
      </c>
      <c r="P941" s="14" t="s">
        <v>1764</v>
      </c>
      <c r="Q941" s="13" t="str">
        <f t="shared" si="2"/>
        <v>Closed</v>
      </c>
      <c r="R941" s="17">
        <f t="shared" si="41"/>
        <v>100</v>
      </c>
      <c r="S941" s="17">
        <f t="shared" si="4"/>
        <v>40</v>
      </c>
      <c r="T941" s="13"/>
      <c r="U941" s="13">
        <v>49651.0</v>
      </c>
    </row>
    <row r="942" ht="15.75" hidden="1" customHeight="1">
      <c r="A942" s="5">
        <v>941.0</v>
      </c>
      <c r="B942" s="39" t="s">
        <v>1765</v>
      </c>
      <c r="C942" s="7" t="s">
        <v>22</v>
      </c>
      <c r="D942" s="8">
        <v>44494.0</v>
      </c>
      <c r="E942" s="8" t="s">
        <v>23</v>
      </c>
      <c r="F942" s="8" t="s">
        <v>92</v>
      </c>
      <c r="G942" s="7" t="s">
        <v>515</v>
      </c>
      <c r="H942" s="20" t="s">
        <v>105</v>
      </c>
      <c r="I942" s="5">
        <v>9001.0</v>
      </c>
      <c r="J942" s="7" t="s">
        <v>72</v>
      </c>
      <c r="K942" s="6" t="str">
        <f>IF(I942=9001,VLOOKUP(J942,'ISO-reference'!$C$1:$D$67,2,FALSE),IF(I942=45001,VLOOKUP(J942,'ISO-reference'!$A$1:$B$40,2,FALSE),IF(I942=21001,VLOOKUP(J942,'ISO-reference'!$E$1:$F$75,2,FALSE),"No ISO Mapping")))</f>
        <v> Creating and updating</v>
      </c>
      <c r="L942" s="7" t="s">
        <v>111</v>
      </c>
      <c r="M942" s="11"/>
      <c r="N942" s="12">
        <f>GSF!$D942+60</f>
        <v>44554</v>
      </c>
      <c r="O942" s="12">
        <v>44573.0</v>
      </c>
      <c r="P942" s="6" t="s">
        <v>1766</v>
      </c>
      <c r="Q942" s="5" t="str">
        <f t="shared" si="2"/>
        <v>Closed</v>
      </c>
      <c r="R942" s="10">
        <f t="shared" si="41"/>
        <v>79</v>
      </c>
      <c r="S942" s="10">
        <f t="shared" si="4"/>
        <v>19</v>
      </c>
      <c r="T942" s="5"/>
      <c r="U942" s="5">
        <v>50635.0</v>
      </c>
    </row>
    <row r="943" ht="15.75" hidden="1" customHeight="1">
      <c r="A943" s="13">
        <v>942.0</v>
      </c>
      <c r="B943" s="40" t="s">
        <v>1767</v>
      </c>
      <c r="C943" s="15" t="s">
        <v>22</v>
      </c>
      <c r="D943" s="16">
        <v>44494.0</v>
      </c>
      <c r="E943" s="16" t="s">
        <v>23</v>
      </c>
      <c r="F943" s="16" t="s">
        <v>92</v>
      </c>
      <c r="G943" s="15" t="s">
        <v>515</v>
      </c>
      <c r="H943" s="20" t="s">
        <v>105</v>
      </c>
      <c r="I943" s="13">
        <v>9001.0</v>
      </c>
      <c r="J943" s="15" t="s">
        <v>44</v>
      </c>
      <c r="K943" s="14" t="str">
        <f>IF(I943=9001,VLOOKUP(J943,'ISO-reference'!$C$1:$D$67,2,FALSE),IF(I943=45001,VLOOKUP(J943,'ISO-reference'!$A$1:$B$40,2,FALSE),IF(I943=21001,VLOOKUP(J943,'ISO-reference'!$E$1:$F$75,2,FALSE),"No ISO Mapping")))</f>
        <v> Monitoring &amp; measuring resources</v>
      </c>
      <c r="L943" s="15" t="s">
        <v>35</v>
      </c>
      <c r="M943" s="18"/>
      <c r="N943" s="19">
        <f>GSF!$D943+60</f>
        <v>44554</v>
      </c>
      <c r="O943" s="19">
        <v>44573.0</v>
      </c>
      <c r="P943" s="14" t="s">
        <v>1768</v>
      </c>
      <c r="Q943" s="13" t="str">
        <f t="shared" si="2"/>
        <v>Closed</v>
      </c>
      <c r="R943" s="17">
        <f t="shared" si="41"/>
        <v>79</v>
      </c>
      <c r="S943" s="17">
        <f t="shared" si="4"/>
        <v>19</v>
      </c>
      <c r="T943" s="13"/>
      <c r="U943" s="13">
        <v>50636.0</v>
      </c>
    </row>
    <row r="944" ht="15.75" hidden="1" customHeight="1">
      <c r="A944" s="5">
        <v>943.0</v>
      </c>
      <c r="B944" s="39" t="s">
        <v>1769</v>
      </c>
      <c r="C944" s="7" t="s">
        <v>22</v>
      </c>
      <c r="D944" s="8">
        <v>44494.0</v>
      </c>
      <c r="E944" s="8" t="s">
        <v>23</v>
      </c>
      <c r="F944" s="8" t="s">
        <v>92</v>
      </c>
      <c r="G944" s="7" t="s">
        <v>515</v>
      </c>
      <c r="H944" s="20" t="s">
        <v>105</v>
      </c>
      <c r="I944" s="5">
        <v>9001.0</v>
      </c>
      <c r="J944" s="7" t="s">
        <v>128</v>
      </c>
      <c r="K944" s="6" t="str">
        <f>IF(I944=9001,VLOOKUP(J944,'ISO-reference'!$C$1:$D$67,2,FALSE),IF(I944=45001,VLOOKUP(J944,'ISO-reference'!$A$1:$B$40,2,FALSE),IF(I944=21001,VLOOKUP(J944,'ISO-reference'!$E$1:$F$75,2,FALSE),"No ISO Mapping")))</f>
        <v> Customer communication</v>
      </c>
      <c r="L944" s="7" t="s">
        <v>35</v>
      </c>
      <c r="M944" s="11"/>
      <c r="N944" s="12">
        <f>GSF!$D944+60</f>
        <v>44554</v>
      </c>
      <c r="O944" s="12">
        <v>44573.0</v>
      </c>
      <c r="P944" s="6" t="s">
        <v>1770</v>
      </c>
      <c r="Q944" s="5" t="str">
        <f t="shared" si="2"/>
        <v>Closed</v>
      </c>
      <c r="R944" s="10">
        <f t="shared" si="41"/>
        <v>79</v>
      </c>
      <c r="S944" s="10">
        <f t="shared" si="4"/>
        <v>19</v>
      </c>
      <c r="T944" s="5"/>
      <c r="U944" s="5">
        <v>50637.0</v>
      </c>
    </row>
    <row r="945" ht="15.75" hidden="1" customHeight="1">
      <c r="A945" s="13">
        <v>944.0</v>
      </c>
      <c r="B945" s="40" t="s">
        <v>1771</v>
      </c>
      <c r="C945" s="15" t="s">
        <v>22</v>
      </c>
      <c r="D945" s="16">
        <v>44494.0</v>
      </c>
      <c r="E945" s="16" t="s">
        <v>23</v>
      </c>
      <c r="F945" s="16" t="s">
        <v>92</v>
      </c>
      <c r="G945" s="15" t="s">
        <v>515</v>
      </c>
      <c r="H945" s="20" t="s">
        <v>105</v>
      </c>
      <c r="I945" s="13">
        <v>9001.0</v>
      </c>
      <c r="J945" s="15">
        <v>10.3</v>
      </c>
      <c r="K945" s="14" t="str">
        <f>IF(I945=9001,VLOOKUP(J945,'ISO-reference'!$C$1:$D$67,2,FALSE),IF(I945=45001,VLOOKUP(J945,'ISO-reference'!$A$1:$B$40,2,FALSE),IF(I945=21001,VLOOKUP(J945,'ISO-reference'!$E$1:$F$75,2,FALSE),"No ISO Mapping")))</f>
        <v> Continual improvement</v>
      </c>
      <c r="L945" s="15" t="s">
        <v>111</v>
      </c>
      <c r="M945" s="18"/>
      <c r="N945" s="19">
        <f>GSF!$D945+60</f>
        <v>44554</v>
      </c>
      <c r="O945" s="19">
        <v>44573.0</v>
      </c>
      <c r="P945" s="14" t="s">
        <v>1772</v>
      </c>
      <c r="Q945" s="13" t="str">
        <f t="shared" si="2"/>
        <v>Closed</v>
      </c>
      <c r="R945" s="17">
        <f t="shared" si="41"/>
        <v>79</v>
      </c>
      <c r="S945" s="17">
        <f t="shared" si="4"/>
        <v>19</v>
      </c>
      <c r="T945" s="13"/>
      <c r="U945" s="13">
        <v>50638.0</v>
      </c>
    </row>
    <row r="946" ht="15.75" hidden="1" customHeight="1">
      <c r="A946" s="5">
        <v>945.0</v>
      </c>
      <c r="B946" s="39" t="s">
        <v>1773</v>
      </c>
      <c r="C946" s="7" t="s">
        <v>22</v>
      </c>
      <c r="D946" s="8">
        <v>44494.0</v>
      </c>
      <c r="E946" s="8" t="s">
        <v>23</v>
      </c>
      <c r="F946" s="8" t="s">
        <v>92</v>
      </c>
      <c r="G946" s="7" t="s">
        <v>515</v>
      </c>
      <c r="H946" s="20" t="s">
        <v>105</v>
      </c>
      <c r="I946" s="5">
        <v>45001.0</v>
      </c>
      <c r="J946" s="7" t="s">
        <v>456</v>
      </c>
      <c r="K946" s="6" t="str">
        <f>IF(I946=9001,VLOOKUP(J946,'ISO-reference'!$C$1:$D$67,2,FALSE),IF(I946=45001,VLOOKUP(J946,'ISO-reference'!$A$1:$B$40,2,FALSE),IF(I946=21001,VLOOKUP(J946,'ISO-reference'!$E$1:$F$75,2,FALSE),"No ISO Mapping")))</f>
        <v> Hazard identification &amp; assessment of risks and opportunities</v>
      </c>
      <c r="L946" s="7" t="s">
        <v>89</v>
      </c>
      <c r="M946" s="11"/>
      <c r="N946" s="12">
        <f>GSF!$D946+60</f>
        <v>44554</v>
      </c>
      <c r="O946" s="12">
        <v>44573.0</v>
      </c>
      <c r="P946" s="6" t="s">
        <v>1774</v>
      </c>
      <c r="Q946" s="5" t="str">
        <f t="shared" si="2"/>
        <v>Closed</v>
      </c>
      <c r="R946" s="10">
        <f t="shared" si="41"/>
        <v>79</v>
      </c>
      <c r="S946" s="10">
        <f t="shared" si="4"/>
        <v>19</v>
      </c>
      <c r="T946" s="5"/>
      <c r="U946" s="5">
        <v>50639.0</v>
      </c>
    </row>
    <row r="947" ht="15.75" hidden="1" customHeight="1">
      <c r="A947" s="13">
        <v>946.0</v>
      </c>
      <c r="B947" s="40" t="s">
        <v>1775</v>
      </c>
      <c r="C947" s="15" t="s">
        <v>22</v>
      </c>
      <c r="D947" s="16">
        <v>44494.0</v>
      </c>
      <c r="E947" s="16" t="s">
        <v>23</v>
      </c>
      <c r="F947" s="16" t="s">
        <v>92</v>
      </c>
      <c r="G947" s="15" t="s">
        <v>515</v>
      </c>
      <c r="H947" s="20" t="s">
        <v>105</v>
      </c>
      <c r="I947" s="13">
        <v>9001.0</v>
      </c>
      <c r="J947" s="15" t="s">
        <v>1618</v>
      </c>
      <c r="K947" s="14" t="str">
        <f>IF(I947=9001,VLOOKUP(J947,'ISO-reference'!$C$1:$D$67,2,FALSE),IF(I947=45001,VLOOKUP(J947,'ISO-reference'!$A$1:$B$40,2,FALSE),IF(I947=21001,VLOOKUP(J947,'ISO-reference'!$E$1:$F$75,2,FALSE),"No ISO Mapping")))</f>
        <v> Identification &amp; traceability</v>
      </c>
      <c r="L947" s="15" t="s">
        <v>512</v>
      </c>
      <c r="M947" s="18"/>
      <c r="N947" s="19">
        <f>GSF!$D947+60</f>
        <v>44554</v>
      </c>
      <c r="O947" s="19">
        <v>44573.0</v>
      </c>
      <c r="P947" s="14" t="s">
        <v>1776</v>
      </c>
      <c r="Q947" s="13" t="str">
        <f t="shared" si="2"/>
        <v>Closed</v>
      </c>
      <c r="R947" s="17">
        <f t="shared" si="41"/>
        <v>79</v>
      </c>
      <c r="S947" s="17">
        <f t="shared" si="4"/>
        <v>19</v>
      </c>
      <c r="T947" s="13"/>
      <c r="U947" s="13">
        <v>50640.0</v>
      </c>
    </row>
    <row r="948" ht="15.75" hidden="1" customHeight="1">
      <c r="A948" s="5">
        <v>947.0</v>
      </c>
      <c r="B948" s="39" t="s">
        <v>1777</v>
      </c>
      <c r="C948" s="7" t="s">
        <v>22</v>
      </c>
      <c r="D948" s="8">
        <v>44494.0</v>
      </c>
      <c r="E948" s="8" t="s">
        <v>23</v>
      </c>
      <c r="F948" s="8" t="s">
        <v>92</v>
      </c>
      <c r="G948" s="7" t="s">
        <v>515</v>
      </c>
      <c r="H948" s="20" t="s">
        <v>105</v>
      </c>
      <c r="I948" s="5">
        <v>9001.0</v>
      </c>
      <c r="J948" s="7">
        <v>7.2</v>
      </c>
      <c r="K948" s="6" t="str">
        <f>IF(I948=9001,VLOOKUP(J948,'ISO-reference'!$C$1:$D$67,2,FALSE),IF(I948=45001,VLOOKUP(J948,'ISO-reference'!$A$1:$B$40,2,FALSE),IF(I948=21001,VLOOKUP(J948,'ISO-reference'!$E$1:$F$75,2,FALSE),"No ISO Mapping")))</f>
        <v> Competence</v>
      </c>
      <c r="L948" s="7" t="s">
        <v>27</v>
      </c>
      <c r="M948" s="11"/>
      <c r="N948" s="12">
        <f>GSF!$D948+60</f>
        <v>44554</v>
      </c>
      <c r="O948" s="12">
        <v>44573.0</v>
      </c>
      <c r="P948" s="6" t="s">
        <v>1778</v>
      </c>
      <c r="Q948" s="5" t="str">
        <f t="shared" si="2"/>
        <v>Closed</v>
      </c>
      <c r="R948" s="10">
        <f t="shared" si="41"/>
        <v>79</v>
      </c>
      <c r="S948" s="10">
        <f t="shared" si="4"/>
        <v>19</v>
      </c>
      <c r="T948" s="5"/>
      <c r="U948" s="5">
        <v>50641.0</v>
      </c>
    </row>
    <row r="949" ht="15.75" hidden="1" customHeight="1">
      <c r="A949" s="13">
        <v>948.0</v>
      </c>
      <c r="B949" s="40" t="s">
        <v>1779</v>
      </c>
      <c r="C949" s="15" t="s">
        <v>22</v>
      </c>
      <c r="D949" s="16">
        <v>44494.0</v>
      </c>
      <c r="E949" s="16" t="s">
        <v>23</v>
      </c>
      <c r="F949" s="16" t="s">
        <v>92</v>
      </c>
      <c r="G949" s="15" t="s">
        <v>515</v>
      </c>
      <c r="H949" s="20" t="s">
        <v>105</v>
      </c>
      <c r="I949" s="13">
        <v>45001.0</v>
      </c>
      <c r="J949" s="15">
        <v>8.2</v>
      </c>
      <c r="K949" s="14" t="str">
        <f>IF(I949=9001,VLOOKUP(J949,'ISO-reference'!$C$1:$D$67,2,FALSE),IF(I949=45001,VLOOKUP(J949,'ISO-reference'!$A$1:$B$40,2,FALSE),IF(I949=21001,VLOOKUP(J949,'ISO-reference'!$E$1:$F$75,2,FALSE),"No ISO Mapping")))</f>
        <v> Emergency preparedness and response</v>
      </c>
      <c r="L949" s="15" t="s">
        <v>89</v>
      </c>
      <c r="M949" s="18"/>
      <c r="N949" s="19">
        <f>GSF!$D949+60</f>
        <v>44554</v>
      </c>
      <c r="O949" s="19">
        <v>44573.0</v>
      </c>
      <c r="P949" s="14" t="s">
        <v>1780</v>
      </c>
      <c r="Q949" s="13" t="str">
        <f t="shared" si="2"/>
        <v>Closed</v>
      </c>
      <c r="R949" s="17">
        <f t="shared" si="41"/>
        <v>79</v>
      </c>
      <c r="S949" s="17">
        <f t="shared" si="4"/>
        <v>19</v>
      </c>
      <c r="T949" s="13"/>
      <c r="U949" s="13">
        <v>50642.0</v>
      </c>
    </row>
    <row r="950" ht="15.75" hidden="1" customHeight="1">
      <c r="A950" s="5">
        <v>949.0</v>
      </c>
      <c r="B950" s="39" t="s">
        <v>1781</v>
      </c>
      <c r="C950" s="7" t="s">
        <v>22</v>
      </c>
      <c r="D950" s="8">
        <v>44494.0</v>
      </c>
      <c r="E950" s="8" t="s">
        <v>23</v>
      </c>
      <c r="F950" s="8" t="s">
        <v>92</v>
      </c>
      <c r="G950" s="7" t="s">
        <v>515</v>
      </c>
      <c r="H950" s="20" t="s">
        <v>105</v>
      </c>
      <c r="I950" s="5">
        <v>45001.0</v>
      </c>
      <c r="J950" s="7">
        <v>8.2</v>
      </c>
      <c r="K950" s="6" t="str">
        <f>IF(I950=9001,VLOOKUP(J950,'ISO-reference'!$C$1:$D$67,2,FALSE),IF(I950=45001,VLOOKUP(J950,'ISO-reference'!$A$1:$B$40,2,FALSE),IF(I950=21001,VLOOKUP(J950,'ISO-reference'!$E$1:$F$75,2,FALSE),"No ISO Mapping")))</f>
        <v> Emergency preparedness and response</v>
      </c>
      <c r="L950" s="7" t="s">
        <v>27</v>
      </c>
      <c r="M950" s="11"/>
      <c r="N950" s="12">
        <f>GSF!$D950+60</f>
        <v>44554</v>
      </c>
      <c r="O950" s="12">
        <v>44573.0</v>
      </c>
      <c r="P950" s="6" t="s">
        <v>1782</v>
      </c>
      <c r="Q950" s="5" t="str">
        <f t="shared" si="2"/>
        <v>Closed</v>
      </c>
      <c r="R950" s="10">
        <f t="shared" si="41"/>
        <v>79</v>
      </c>
      <c r="S950" s="10">
        <f t="shared" si="4"/>
        <v>19</v>
      </c>
      <c r="T950" s="5"/>
      <c r="U950" s="5">
        <v>50643.0</v>
      </c>
    </row>
    <row r="951" ht="15.75" hidden="1" customHeight="1">
      <c r="A951" s="13">
        <v>950.0</v>
      </c>
      <c r="B951" s="40" t="s">
        <v>1783</v>
      </c>
      <c r="C951" s="15" t="s">
        <v>22</v>
      </c>
      <c r="D951" s="16">
        <v>44494.0</v>
      </c>
      <c r="E951" s="16" t="s">
        <v>23</v>
      </c>
      <c r="F951" s="16" t="s">
        <v>92</v>
      </c>
      <c r="G951" s="15" t="s">
        <v>515</v>
      </c>
      <c r="H951" s="20" t="s">
        <v>33</v>
      </c>
      <c r="I951" s="13">
        <v>9001.0</v>
      </c>
      <c r="J951" s="15" t="s">
        <v>971</v>
      </c>
      <c r="K951" s="14" t="str">
        <f>IF(I951=9001,VLOOKUP(J951,'ISO-reference'!$C$1:$D$67,2,FALSE),IF(I951=45001,VLOOKUP(J951,'ISO-reference'!$A$1:$B$40,2,FALSE),IF(I951=21001,VLOOKUP(J951,'ISO-reference'!$E$1:$F$75,2,FALSE),"No ISO Mapping")))</f>
        <v> Customer satisfaction</v>
      </c>
      <c r="L951" s="15" t="s">
        <v>111</v>
      </c>
      <c r="M951" s="18"/>
      <c r="N951" s="19">
        <f>GSF!$D951+60</f>
        <v>44554</v>
      </c>
      <c r="O951" s="19">
        <v>44573.0</v>
      </c>
      <c r="P951" s="14" t="s">
        <v>1784</v>
      </c>
      <c r="Q951" s="13" t="str">
        <f t="shared" si="2"/>
        <v>Closed</v>
      </c>
      <c r="R951" s="17">
        <f t="shared" si="41"/>
        <v>79</v>
      </c>
      <c r="S951" s="17">
        <f t="shared" si="4"/>
        <v>19</v>
      </c>
      <c r="T951" s="13"/>
      <c r="U951" s="13">
        <v>50644.0</v>
      </c>
    </row>
    <row r="952" ht="15.75" hidden="1" customHeight="1">
      <c r="A952" s="5">
        <v>951.0</v>
      </c>
      <c r="B952" s="39" t="s">
        <v>1785</v>
      </c>
      <c r="C952" s="7" t="s">
        <v>22</v>
      </c>
      <c r="D952" s="8">
        <v>44494.0</v>
      </c>
      <c r="E952" s="8" t="s">
        <v>23</v>
      </c>
      <c r="F952" s="8" t="s">
        <v>92</v>
      </c>
      <c r="G952" s="7" t="s">
        <v>515</v>
      </c>
      <c r="H952" s="20" t="s">
        <v>33</v>
      </c>
      <c r="I952" s="5">
        <v>45001.0</v>
      </c>
      <c r="J952" s="7" t="s">
        <v>1338</v>
      </c>
      <c r="K952" s="6" t="str">
        <f>IF(I952=9001,VLOOKUP(J952,'ISO-reference'!$C$1:$D$67,2,FALSE),IF(I952=45001,VLOOKUP(J952,'ISO-reference'!$A$1:$B$40,2,FALSE),IF(I952=21001,VLOOKUP(J952,'ISO-reference'!$E$1:$F$75,2,FALSE),"No ISO Mapping")))</f>
        <v> Planning action to address OH&amp;S</v>
      </c>
      <c r="L952" s="7" t="s">
        <v>27</v>
      </c>
      <c r="M952" s="11"/>
      <c r="N952" s="12">
        <f>GSF!$D952+60</f>
        <v>44554</v>
      </c>
      <c r="O952" s="12">
        <v>44573.0</v>
      </c>
      <c r="P952" s="6" t="s">
        <v>1786</v>
      </c>
      <c r="Q952" s="5" t="str">
        <f t="shared" si="2"/>
        <v>Closed</v>
      </c>
      <c r="R952" s="10">
        <f t="shared" si="41"/>
        <v>79</v>
      </c>
      <c r="S952" s="10">
        <f t="shared" si="4"/>
        <v>19</v>
      </c>
      <c r="T952" s="5"/>
      <c r="U952" s="5">
        <v>50645.0</v>
      </c>
    </row>
    <row r="953" ht="15.75" hidden="1" customHeight="1">
      <c r="A953" s="13">
        <v>952.0</v>
      </c>
      <c r="B953" s="40" t="s">
        <v>1787</v>
      </c>
      <c r="C953" s="15" t="s">
        <v>22</v>
      </c>
      <c r="D953" s="16">
        <v>44494.0</v>
      </c>
      <c r="E953" s="16" t="s">
        <v>23</v>
      </c>
      <c r="F953" s="16" t="s">
        <v>92</v>
      </c>
      <c r="G953" s="15" t="s">
        <v>515</v>
      </c>
      <c r="H953" s="20" t="s">
        <v>33</v>
      </c>
      <c r="I953" s="13">
        <v>9001.0</v>
      </c>
      <c r="J953" s="15" t="s">
        <v>128</v>
      </c>
      <c r="K953" s="14" t="str">
        <f>IF(I953=9001,VLOOKUP(J953,'ISO-reference'!$C$1:$D$67,2,FALSE),IF(I953=45001,VLOOKUP(J953,'ISO-reference'!$A$1:$B$40,2,FALSE),IF(I953=21001,VLOOKUP(J953,'ISO-reference'!$E$1:$F$75,2,FALSE),"No ISO Mapping")))</f>
        <v> Customer communication</v>
      </c>
      <c r="L953" s="15" t="s">
        <v>35</v>
      </c>
      <c r="M953" s="18"/>
      <c r="N953" s="19">
        <f>GSF!$D953+60</f>
        <v>44554</v>
      </c>
      <c r="O953" s="19">
        <v>44573.0</v>
      </c>
      <c r="P953" s="14" t="s">
        <v>1788</v>
      </c>
      <c r="Q953" s="13" t="str">
        <f t="shared" si="2"/>
        <v>Closed</v>
      </c>
      <c r="R953" s="17">
        <f t="shared" si="41"/>
        <v>79</v>
      </c>
      <c r="S953" s="17">
        <f t="shared" si="4"/>
        <v>19</v>
      </c>
      <c r="T953" s="13"/>
      <c r="U953" s="13">
        <v>50646.0</v>
      </c>
    </row>
    <row r="954" ht="15.75" hidden="1" customHeight="1">
      <c r="A954" s="5">
        <v>953.0</v>
      </c>
      <c r="B954" s="39" t="s">
        <v>1789</v>
      </c>
      <c r="C954" s="7" t="s">
        <v>22</v>
      </c>
      <c r="D954" s="8">
        <v>44494.0</v>
      </c>
      <c r="E954" s="8" t="s">
        <v>23</v>
      </c>
      <c r="F954" s="8" t="s">
        <v>92</v>
      </c>
      <c r="G954" s="7" t="s">
        <v>515</v>
      </c>
      <c r="H954" s="20" t="s">
        <v>33</v>
      </c>
      <c r="I954" s="5">
        <v>9001.0</v>
      </c>
      <c r="J954" s="7" t="s">
        <v>971</v>
      </c>
      <c r="K954" s="6" t="str">
        <f>IF(I954=9001,VLOOKUP(J954,'ISO-reference'!$C$1:$D$67,2,FALSE),IF(I954=45001,VLOOKUP(J954,'ISO-reference'!$A$1:$B$40,2,FALSE),IF(I954=21001,VLOOKUP(J954,'ISO-reference'!$E$1:$F$75,2,FALSE),"No ISO Mapping")))</f>
        <v> Customer satisfaction</v>
      </c>
      <c r="L954" s="7" t="s">
        <v>111</v>
      </c>
      <c r="M954" s="11"/>
      <c r="N954" s="12">
        <f>GSF!$D954+60</f>
        <v>44554</v>
      </c>
      <c r="O954" s="12">
        <v>44578.0</v>
      </c>
      <c r="P954" s="6" t="s">
        <v>1790</v>
      </c>
      <c r="Q954" s="5" t="str">
        <f t="shared" si="2"/>
        <v>Closed</v>
      </c>
      <c r="R954" s="10">
        <f t="shared" si="41"/>
        <v>84</v>
      </c>
      <c r="S954" s="10">
        <f t="shared" si="4"/>
        <v>24</v>
      </c>
      <c r="T954" s="5"/>
      <c r="U954" s="5">
        <v>50647.0</v>
      </c>
    </row>
    <row r="955" ht="15.75" hidden="1" customHeight="1">
      <c r="A955" s="13">
        <v>954.0</v>
      </c>
      <c r="B955" s="40" t="s">
        <v>1791</v>
      </c>
      <c r="C955" s="15" t="s">
        <v>22</v>
      </c>
      <c r="D955" s="16">
        <v>44494.0</v>
      </c>
      <c r="E955" s="16" t="s">
        <v>23</v>
      </c>
      <c r="F955" s="16" t="s">
        <v>92</v>
      </c>
      <c r="G955" s="15" t="s">
        <v>515</v>
      </c>
      <c r="H955" s="20" t="s">
        <v>33</v>
      </c>
      <c r="I955" s="13">
        <v>45001.0</v>
      </c>
      <c r="J955" s="15">
        <v>4.1</v>
      </c>
      <c r="K955" s="14" t="str">
        <f>IF(I955=9001,VLOOKUP(J955,'ISO-reference'!$C$1:$D$67,2,FALSE),IF(I955=45001,VLOOKUP(J955,'ISO-reference'!$A$1:$B$40,2,FALSE),IF(I955=21001,VLOOKUP(J955,'ISO-reference'!$E$1:$F$75,2,FALSE),"No ISO Mapping")))</f>
        <v> Understanding the organization and its context</v>
      </c>
      <c r="L955" s="15" t="s">
        <v>111</v>
      </c>
      <c r="M955" s="18"/>
      <c r="N955" s="19">
        <f>GSF!$D955+60</f>
        <v>44554</v>
      </c>
      <c r="O955" s="19">
        <v>44573.0</v>
      </c>
      <c r="P955" s="14" t="s">
        <v>1792</v>
      </c>
      <c r="Q955" s="13" t="str">
        <f t="shared" si="2"/>
        <v>Closed</v>
      </c>
      <c r="R955" s="17">
        <f t="shared" si="41"/>
        <v>79</v>
      </c>
      <c r="S955" s="17">
        <f t="shared" si="4"/>
        <v>19</v>
      </c>
      <c r="T955" s="13"/>
      <c r="U955" s="13">
        <v>50648.0</v>
      </c>
    </row>
    <row r="956" ht="15.75" hidden="1" customHeight="1">
      <c r="A956" s="5">
        <v>955.0</v>
      </c>
      <c r="B956" s="39" t="s">
        <v>1793</v>
      </c>
      <c r="C956" s="7" t="s">
        <v>22</v>
      </c>
      <c r="D956" s="8">
        <v>44494.0</v>
      </c>
      <c r="E956" s="8" t="s">
        <v>23</v>
      </c>
      <c r="F956" s="8" t="s">
        <v>92</v>
      </c>
      <c r="G956" s="7" t="s">
        <v>515</v>
      </c>
      <c r="H956" s="20" t="s">
        <v>33</v>
      </c>
      <c r="I956" s="5">
        <v>9001.0</v>
      </c>
      <c r="J956" s="7">
        <v>8.4</v>
      </c>
      <c r="K956" s="6" t="str">
        <f>IF(I956=9001,VLOOKUP(J956,'ISO-reference'!$C$1:$D$67,2,FALSE),IF(I956=45001,VLOOKUP(J956,'ISO-reference'!$A$1:$B$40,2,FALSE),IF(I956=21001,VLOOKUP(J956,'ISO-reference'!$E$1:$F$75,2,FALSE),"No ISO Mapping")))</f>
        <v> Control of external processes, products &amp; services</v>
      </c>
      <c r="L956" s="7" t="s">
        <v>35</v>
      </c>
      <c r="M956" s="11"/>
      <c r="N956" s="12">
        <f>GSF!$D956+60</f>
        <v>44554</v>
      </c>
      <c r="O956" s="12">
        <v>44573.0</v>
      </c>
      <c r="P956" s="6" t="s">
        <v>1794</v>
      </c>
      <c r="Q956" s="5" t="str">
        <f t="shared" si="2"/>
        <v>Closed</v>
      </c>
      <c r="R956" s="10">
        <f t="shared" si="41"/>
        <v>79</v>
      </c>
      <c r="S956" s="10">
        <f t="shared" si="4"/>
        <v>19</v>
      </c>
      <c r="T956" s="5"/>
      <c r="U956" s="5">
        <v>50649.0</v>
      </c>
    </row>
    <row r="957" ht="15.75" hidden="1" customHeight="1">
      <c r="A957" s="13">
        <v>956.0</v>
      </c>
      <c r="B957" s="40" t="s">
        <v>1795</v>
      </c>
      <c r="C957" s="15" t="s">
        <v>22</v>
      </c>
      <c r="D957" s="16">
        <v>44494.0</v>
      </c>
      <c r="E957" s="16" t="s">
        <v>23</v>
      </c>
      <c r="F957" s="16" t="s">
        <v>92</v>
      </c>
      <c r="G957" s="15" t="s">
        <v>515</v>
      </c>
      <c r="H957" s="20" t="s">
        <v>33</v>
      </c>
      <c r="I957" s="13">
        <v>45001.0</v>
      </c>
      <c r="J957" s="15">
        <v>7.5</v>
      </c>
      <c r="K957" s="14" t="str">
        <f>IF(I957=9001,VLOOKUP(J957,'ISO-reference'!$C$1:$D$67,2,FALSE),IF(I957=45001,VLOOKUP(J957,'ISO-reference'!$A$1:$B$40,2,FALSE),IF(I957=21001,VLOOKUP(J957,'ISO-reference'!$E$1:$F$75,2,FALSE),"No ISO Mapping")))</f>
        <v> Documented information</v>
      </c>
      <c r="L957" s="15" t="s">
        <v>30</v>
      </c>
      <c r="M957" s="18"/>
      <c r="N957" s="19">
        <f>GSF!$D957+60</f>
        <v>44554</v>
      </c>
      <c r="O957" s="19">
        <v>44578.0</v>
      </c>
      <c r="P957" s="14" t="s">
        <v>1796</v>
      </c>
      <c r="Q957" s="13" t="str">
        <f t="shared" si="2"/>
        <v>Closed</v>
      </c>
      <c r="R957" s="17">
        <f t="shared" si="41"/>
        <v>84</v>
      </c>
      <c r="S957" s="17">
        <f t="shared" si="4"/>
        <v>24</v>
      </c>
      <c r="T957" s="13"/>
      <c r="U957" s="13">
        <v>50650.0</v>
      </c>
    </row>
    <row r="958" ht="15.75" hidden="1" customHeight="1">
      <c r="A958" s="5">
        <v>957.0</v>
      </c>
      <c r="B958" s="39" t="s">
        <v>1797</v>
      </c>
      <c r="C958" s="7" t="s">
        <v>22</v>
      </c>
      <c r="D958" s="8">
        <v>44494.0</v>
      </c>
      <c r="E958" s="8" t="s">
        <v>23</v>
      </c>
      <c r="F958" s="8" t="s">
        <v>92</v>
      </c>
      <c r="G958" s="7" t="s">
        <v>515</v>
      </c>
      <c r="H958" s="20" t="s">
        <v>33</v>
      </c>
      <c r="I958" s="5">
        <v>45001.0</v>
      </c>
      <c r="J958" s="7">
        <v>5.4</v>
      </c>
      <c r="K958" s="6" t="str">
        <f>IF(I958=9001,VLOOKUP(J958,'ISO-reference'!$C$1:$D$67,2,FALSE),IF(I958=45001,VLOOKUP(J958,'ISO-reference'!$A$1:$B$40,2,FALSE),IF(I958=21001,VLOOKUP(J958,'ISO-reference'!$E$1:$F$75,2,FALSE),"No ISO Mapping")))</f>
        <v> Consultation and participation of workers</v>
      </c>
      <c r="L958" s="7" t="s">
        <v>30</v>
      </c>
      <c r="M958" s="11"/>
      <c r="N958" s="12">
        <f>GSF!$D958+60</f>
        <v>44554</v>
      </c>
      <c r="O958" s="12">
        <v>44573.0</v>
      </c>
      <c r="P958" s="6" t="s">
        <v>1798</v>
      </c>
      <c r="Q958" s="5" t="str">
        <f t="shared" si="2"/>
        <v>Closed</v>
      </c>
      <c r="R958" s="10">
        <f t="shared" si="41"/>
        <v>79</v>
      </c>
      <c r="S958" s="10">
        <f t="shared" si="4"/>
        <v>19</v>
      </c>
      <c r="T958" s="5"/>
      <c r="U958" s="5">
        <v>50651.0</v>
      </c>
    </row>
    <row r="959" ht="15.75" hidden="1" customHeight="1">
      <c r="A959" s="13">
        <v>958.0</v>
      </c>
      <c r="B959" s="40" t="s">
        <v>1799</v>
      </c>
      <c r="C959" s="15" t="s">
        <v>22</v>
      </c>
      <c r="D959" s="16">
        <v>44494.0</v>
      </c>
      <c r="E959" s="16" t="s">
        <v>23</v>
      </c>
      <c r="F959" s="16" t="s">
        <v>92</v>
      </c>
      <c r="G959" s="15" t="s">
        <v>515</v>
      </c>
      <c r="H959" s="20" t="s">
        <v>33</v>
      </c>
      <c r="I959" s="13">
        <v>9001.0</v>
      </c>
      <c r="J959" s="15">
        <v>7.5</v>
      </c>
      <c r="K959" s="14" t="str">
        <f>IF(I959=9001,VLOOKUP(J959,'ISO-reference'!$C$1:$D$67,2,FALSE),IF(I959=45001,VLOOKUP(J959,'ISO-reference'!$A$1:$B$40,2,FALSE),IF(I959=21001,VLOOKUP(J959,'ISO-reference'!$E$1:$F$75,2,FALSE),"No ISO Mapping")))</f>
        <v> Documented information</v>
      </c>
      <c r="L959" s="15" t="s">
        <v>30</v>
      </c>
      <c r="M959" s="18"/>
      <c r="N959" s="19">
        <f>GSF!$D959+60</f>
        <v>44554</v>
      </c>
      <c r="O959" s="19">
        <v>44573.0</v>
      </c>
      <c r="P959" s="14" t="s">
        <v>1800</v>
      </c>
      <c r="Q959" s="13" t="str">
        <f t="shared" si="2"/>
        <v>Closed</v>
      </c>
      <c r="R959" s="17">
        <f t="shared" si="41"/>
        <v>79</v>
      </c>
      <c r="S959" s="17">
        <f t="shared" si="4"/>
        <v>19</v>
      </c>
      <c r="T959" s="13"/>
      <c r="U959" s="13">
        <v>50652.0</v>
      </c>
    </row>
    <row r="960" ht="15.75" hidden="1" customHeight="1">
      <c r="A960" s="5">
        <v>959.0</v>
      </c>
      <c r="B960" s="39" t="s">
        <v>1801</v>
      </c>
      <c r="C960" s="7" t="s">
        <v>22</v>
      </c>
      <c r="D960" s="8">
        <v>44502.0</v>
      </c>
      <c r="E960" s="8" t="s">
        <v>23</v>
      </c>
      <c r="F960" s="8" t="s">
        <v>766</v>
      </c>
      <c r="G960" s="7" t="s">
        <v>767</v>
      </c>
      <c r="H960" s="20" t="s">
        <v>105</v>
      </c>
      <c r="I960" s="5">
        <v>45001.0</v>
      </c>
      <c r="J960" s="7" t="s">
        <v>615</v>
      </c>
      <c r="K960" s="6" t="str">
        <f>IF(I960=9001,VLOOKUP(J960,'ISO-reference'!$C$1:$D$67,2,FALSE),IF(I960=45001,VLOOKUP(J960,'ISO-reference'!$A$1:$B$40,2,FALSE),IF(I960=21001,VLOOKUP(J960,'ISO-reference'!$E$1:$F$75,2,FALSE),"No ISO Mapping")))</f>
        <v> Eliminating Hazards and reducing OH&amp;S risks</v>
      </c>
      <c r="L960" s="7" t="s">
        <v>30</v>
      </c>
      <c r="M960" s="11"/>
      <c r="N960" s="12">
        <f>GSF!$D960+60</f>
        <v>44562</v>
      </c>
      <c r="O960" s="12">
        <v>44538.0</v>
      </c>
      <c r="P960" s="6" t="s">
        <v>1802</v>
      </c>
      <c r="Q960" s="5" t="str">
        <f t="shared" si="2"/>
        <v>Closed</v>
      </c>
      <c r="R960" s="10">
        <f t="shared" si="41"/>
        <v>36</v>
      </c>
      <c r="S960" s="10">
        <f t="shared" si="4"/>
        <v>-24</v>
      </c>
      <c r="T960" s="5"/>
      <c r="U960" s="5">
        <v>51041.0</v>
      </c>
    </row>
    <row r="961" ht="15.75" hidden="1" customHeight="1">
      <c r="A961" s="13">
        <v>960.0</v>
      </c>
      <c r="B961" s="40" t="s">
        <v>1803</v>
      </c>
      <c r="C961" s="15" t="s">
        <v>22</v>
      </c>
      <c r="D961" s="16">
        <v>44502.0</v>
      </c>
      <c r="E961" s="16" t="s">
        <v>23</v>
      </c>
      <c r="F961" s="16" t="s">
        <v>766</v>
      </c>
      <c r="G961" s="15" t="s">
        <v>767</v>
      </c>
      <c r="H961" s="20" t="s">
        <v>105</v>
      </c>
      <c r="I961" s="13">
        <v>45001.0</v>
      </c>
      <c r="J961" s="15" t="s">
        <v>615</v>
      </c>
      <c r="K961" s="14" t="str">
        <f>IF(I961=9001,VLOOKUP(J961,'ISO-reference'!$C$1:$D$67,2,FALSE),IF(I961=45001,VLOOKUP(J961,'ISO-reference'!$A$1:$B$40,2,FALSE),IF(I961=21001,VLOOKUP(J961,'ISO-reference'!$E$1:$F$75,2,FALSE),"No ISO Mapping")))</f>
        <v> Eliminating Hazards and reducing OH&amp;S risks</v>
      </c>
      <c r="L961" s="15" t="s">
        <v>30</v>
      </c>
      <c r="M961" s="18"/>
      <c r="N961" s="19">
        <f>GSF!$D961+60</f>
        <v>44562</v>
      </c>
      <c r="O961" s="19">
        <v>44592.0</v>
      </c>
      <c r="P961" s="14" t="s">
        <v>1804</v>
      </c>
      <c r="Q961" s="13" t="str">
        <f t="shared" si="2"/>
        <v>Closed</v>
      </c>
      <c r="R961" s="17">
        <f t="shared" si="41"/>
        <v>90</v>
      </c>
      <c r="S961" s="17">
        <f t="shared" si="4"/>
        <v>30</v>
      </c>
      <c r="T961" s="13"/>
      <c r="U961" s="13">
        <v>51042.0</v>
      </c>
    </row>
    <row r="962" ht="15.75" hidden="1" customHeight="1">
      <c r="A962" s="5">
        <v>961.0</v>
      </c>
      <c r="B962" s="39" t="s">
        <v>1805</v>
      </c>
      <c r="C962" s="7" t="s">
        <v>22</v>
      </c>
      <c r="D962" s="8">
        <v>44502.0</v>
      </c>
      <c r="E962" s="8" t="s">
        <v>23</v>
      </c>
      <c r="F962" s="8" t="s">
        <v>766</v>
      </c>
      <c r="G962" s="7" t="s">
        <v>767</v>
      </c>
      <c r="H962" s="20" t="s">
        <v>105</v>
      </c>
      <c r="I962" s="5">
        <v>45001.0</v>
      </c>
      <c r="J962" s="7">
        <v>8.2</v>
      </c>
      <c r="K962" s="6" t="str">
        <f>IF(I962=9001,VLOOKUP(J962,'ISO-reference'!$C$1:$D$67,2,FALSE),IF(I962=45001,VLOOKUP(J962,'ISO-reference'!$A$1:$B$40,2,FALSE),IF(I962=21001,VLOOKUP(J962,'ISO-reference'!$E$1:$F$75,2,FALSE),"No ISO Mapping")))</f>
        <v> Emergency preparedness and response</v>
      </c>
      <c r="L962" s="7" t="s">
        <v>30</v>
      </c>
      <c r="M962" s="11"/>
      <c r="N962" s="12">
        <f>GSF!$D962+60</f>
        <v>44562</v>
      </c>
      <c r="O962" s="12">
        <v>44538.0</v>
      </c>
      <c r="P962" s="6" t="s">
        <v>1806</v>
      </c>
      <c r="Q962" s="5" t="str">
        <f t="shared" si="2"/>
        <v>Closed</v>
      </c>
      <c r="R962" s="10">
        <f t="shared" si="41"/>
        <v>36</v>
      </c>
      <c r="S962" s="10">
        <f t="shared" si="4"/>
        <v>-24</v>
      </c>
      <c r="T962" s="5"/>
      <c r="U962" s="5">
        <v>51043.0</v>
      </c>
    </row>
    <row r="963" ht="15.75" hidden="1" customHeight="1">
      <c r="A963" s="13">
        <v>962.0</v>
      </c>
      <c r="B963" s="40" t="s">
        <v>1807</v>
      </c>
      <c r="C963" s="15" t="s">
        <v>22</v>
      </c>
      <c r="D963" s="16">
        <v>44502.0</v>
      </c>
      <c r="E963" s="16" t="s">
        <v>23</v>
      </c>
      <c r="F963" s="16" t="s">
        <v>766</v>
      </c>
      <c r="G963" s="15" t="s">
        <v>767</v>
      </c>
      <c r="H963" s="20" t="s">
        <v>33</v>
      </c>
      <c r="I963" s="13">
        <v>45001.0</v>
      </c>
      <c r="J963" s="15">
        <v>8.2</v>
      </c>
      <c r="K963" s="14" t="str">
        <f>IF(I963=9001,VLOOKUP(J963,'ISO-reference'!$C$1:$D$67,2,FALSE),IF(I963=45001,VLOOKUP(J963,'ISO-reference'!$A$1:$B$40,2,FALSE),IF(I963=21001,VLOOKUP(J963,'ISO-reference'!$E$1:$F$75,2,FALSE),"No ISO Mapping")))</f>
        <v> Emergency preparedness and response</v>
      </c>
      <c r="L963" s="15" t="s">
        <v>512</v>
      </c>
      <c r="M963" s="18"/>
      <c r="N963" s="19">
        <f>GSF!$D963+60</f>
        <v>44562</v>
      </c>
      <c r="O963" s="19">
        <v>44606.0</v>
      </c>
      <c r="P963" s="14" t="s">
        <v>1808</v>
      </c>
      <c r="Q963" s="13" t="str">
        <f t="shared" si="2"/>
        <v>Closed</v>
      </c>
      <c r="R963" s="17">
        <f t="shared" si="41"/>
        <v>104</v>
      </c>
      <c r="S963" s="17">
        <f t="shared" si="4"/>
        <v>44</v>
      </c>
      <c r="T963" s="13"/>
      <c r="U963" s="13">
        <v>51044.0</v>
      </c>
    </row>
    <row r="964" ht="15.75" hidden="1" customHeight="1">
      <c r="A964" s="5">
        <v>963.0</v>
      </c>
      <c r="B964" s="39" t="s">
        <v>1809</v>
      </c>
      <c r="C964" s="7" t="s">
        <v>22</v>
      </c>
      <c r="D964" s="8">
        <v>44502.0</v>
      </c>
      <c r="E964" s="8" t="s">
        <v>23</v>
      </c>
      <c r="F964" s="8" t="s">
        <v>766</v>
      </c>
      <c r="G964" s="7" t="s">
        <v>767</v>
      </c>
      <c r="H964" s="20" t="s">
        <v>33</v>
      </c>
      <c r="I964" s="5">
        <v>45001.0</v>
      </c>
      <c r="J964" s="7" t="s">
        <v>1184</v>
      </c>
      <c r="K964" s="6" t="str">
        <f>IF(I964=9001,VLOOKUP(J964,'ISO-reference'!$C$1:$D$67,2,FALSE),IF(I964=45001,VLOOKUP(J964,'ISO-reference'!$A$1:$B$40,2,FALSE),IF(I964=21001,VLOOKUP(J964,'ISO-reference'!$E$1:$F$75,2,FALSE),"No ISO Mapping")))</f>
        <v> Procurement</v>
      </c>
      <c r="L964" s="7" t="s">
        <v>30</v>
      </c>
      <c r="M964" s="11"/>
      <c r="N964" s="12">
        <f>GSF!$D964+60</f>
        <v>44562</v>
      </c>
      <c r="O964" s="12">
        <v>44579.0</v>
      </c>
      <c r="P964" s="6" t="s">
        <v>1810</v>
      </c>
      <c r="Q964" s="5" t="str">
        <f t="shared" si="2"/>
        <v>Closed</v>
      </c>
      <c r="R964" s="10">
        <f t="shared" si="41"/>
        <v>77</v>
      </c>
      <c r="S964" s="10">
        <f t="shared" si="4"/>
        <v>17</v>
      </c>
      <c r="T964" s="5"/>
      <c r="U964" s="5">
        <v>51045.0</v>
      </c>
    </row>
    <row r="965" ht="15.75" hidden="1" customHeight="1">
      <c r="A965" s="13">
        <v>964.0</v>
      </c>
      <c r="B965" s="40" t="s">
        <v>1811</v>
      </c>
      <c r="C965" s="15" t="s">
        <v>22</v>
      </c>
      <c r="D965" s="16">
        <v>44502.0</v>
      </c>
      <c r="E965" s="16" t="s">
        <v>23</v>
      </c>
      <c r="F965" s="16" t="s">
        <v>766</v>
      </c>
      <c r="G965" s="15" t="s">
        <v>767</v>
      </c>
      <c r="H965" s="20" t="s">
        <v>33</v>
      </c>
      <c r="I965" s="13">
        <v>45001.0</v>
      </c>
      <c r="J965" s="15">
        <v>8.2</v>
      </c>
      <c r="K965" s="14" t="str">
        <f>IF(I965=9001,VLOOKUP(J965,'ISO-reference'!$C$1:$D$67,2,FALSE),IF(I965=45001,VLOOKUP(J965,'ISO-reference'!$A$1:$B$40,2,FALSE),IF(I965=21001,VLOOKUP(J965,'ISO-reference'!$E$1:$F$75,2,FALSE),"No ISO Mapping")))</f>
        <v> Emergency preparedness and response</v>
      </c>
      <c r="L965" s="15" t="s">
        <v>30</v>
      </c>
      <c r="M965" s="18"/>
      <c r="N965" s="19">
        <f>GSF!$D965+60</f>
        <v>44562</v>
      </c>
      <c r="O965" s="19">
        <v>44538.0</v>
      </c>
      <c r="P965" s="14" t="s">
        <v>1806</v>
      </c>
      <c r="Q965" s="13" t="str">
        <f t="shared" si="2"/>
        <v>Closed</v>
      </c>
      <c r="R965" s="17">
        <f t="shared" si="41"/>
        <v>36</v>
      </c>
      <c r="S965" s="17">
        <f t="shared" si="4"/>
        <v>-24</v>
      </c>
      <c r="T965" s="13"/>
      <c r="U965" s="13">
        <v>51046.0</v>
      </c>
    </row>
    <row r="966" ht="15.75" hidden="1" customHeight="1">
      <c r="A966" s="5">
        <v>965.0</v>
      </c>
      <c r="B966" s="39" t="s">
        <v>1812</v>
      </c>
      <c r="C966" s="7" t="s">
        <v>22</v>
      </c>
      <c r="D966" s="8">
        <v>44502.0</v>
      </c>
      <c r="E966" s="8" t="s">
        <v>23</v>
      </c>
      <c r="F966" s="8" t="s">
        <v>766</v>
      </c>
      <c r="G966" s="7" t="s">
        <v>767</v>
      </c>
      <c r="H966" s="20" t="s">
        <v>33</v>
      </c>
      <c r="I966" s="5">
        <v>9001.0</v>
      </c>
      <c r="J966" s="7">
        <v>8.1</v>
      </c>
      <c r="K966" s="6" t="str">
        <f>IF(I966=9001,VLOOKUP(J966,'ISO-reference'!$C$1:$D$67,2,FALSE),IF(I966=45001,VLOOKUP(J966,'ISO-reference'!$A$1:$B$40,2,FALSE),IF(I966=21001,VLOOKUP(J966,'ISO-reference'!$E$1:$F$75,2,FALSE),"No ISO Mapping")))</f>
        <v> Operational planning and control</v>
      </c>
      <c r="L966" s="7" t="s">
        <v>512</v>
      </c>
      <c r="M966" s="11"/>
      <c r="N966" s="12">
        <f>GSF!$D966+60</f>
        <v>44562</v>
      </c>
      <c r="O966" s="12">
        <v>44579.0</v>
      </c>
      <c r="P966" s="6" t="s">
        <v>1813</v>
      </c>
      <c r="Q966" s="5" t="str">
        <f t="shared" si="2"/>
        <v>Closed</v>
      </c>
      <c r="R966" s="10">
        <f t="shared" si="41"/>
        <v>77</v>
      </c>
      <c r="S966" s="10">
        <f t="shared" si="4"/>
        <v>17</v>
      </c>
      <c r="T966" s="5"/>
      <c r="U966" s="5">
        <v>51048.0</v>
      </c>
    </row>
    <row r="967" ht="15.75" hidden="1" customHeight="1">
      <c r="A967" s="13">
        <v>966.0</v>
      </c>
      <c r="B967" s="40" t="s">
        <v>1814</v>
      </c>
      <c r="C967" s="15" t="s">
        <v>22</v>
      </c>
      <c r="D967" s="16">
        <v>44502.0</v>
      </c>
      <c r="E967" s="16" t="s">
        <v>23</v>
      </c>
      <c r="F967" s="16" t="s">
        <v>766</v>
      </c>
      <c r="G967" s="15" t="s">
        <v>767</v>
      </c>
      <c r="H967" s="20" t="s">
        <v>33</v>
      </c>
      <c r="I967" s="13">
        <v>9001.0</v>
      </c>
      <c r="J967" s="15">
        <v>10.1</v>
      </c>
      <c r="K967" s="14" t="str">
        <f>IF(I967=9001,VLOOKUP(J967,'ISO-reference'!$C$1:$D$67,2,FALSE),IF(I967=45001,VLOOKUP(J967,'ISO-reference'!$A$1:$B$40,2,FALSE),IF(I967=21001,VLOOKUP(J967,'ISO-reference'!$E$1:$F$75,2,FALSE),"No ISO Mapping")))</f>
        <v> General (Improvement)</v>
      </c>
      <c r="L967" s="15" t="s">
        <v>30</v>
      </c>
      <c r="M967" s="18"/>
      <c r="N967" s="19">
        <f>GSF!$D967+60</f>
        <v>44562</v>
      </c>
      <c r="O967" s="19">
        <v>44539.0</v>
      </c>
      <c r="P967" s="14" t="s">
        <v>1815</v>
      </c>
      <c r="Q967" s="13" t="str">
        <f t="shared" si="2"/>
        <v>Closed</v>
      </c>
      <c r="R967" s="17">
        <f t="shared" si="41"/>
        <v>37</v>
      </c>
      <c r="S967" s="17">
        <f t="shared" si="4"/>
        <v>-23</v>
      </c>
      <c r="T967" s="13"/>
      <c r="U967" s="13">
        <v>51049.0</v>
      </c>
    </row>
    <row r="968" ht="15.75" hidden="1" customHeight="1">
      <c r="A968" s="5">
        <v>967.0</v>
      </c>
      <c r="B968" s="39" t="s">
        <v>1816</v>
      </c>
      <c r="C968" s="7" t="s">
        <v>22</v>
      </c>
      <c r="D968" s="8">
        <v>44502.0</v>
      </c>
      <c r="E968" s="8" t="s">
        <v>23</v>
      </c>
      <c r="F968" s="8" t="s">
        <v>766</v>
      </c>
      <c r="G968" s="7" t="s">
        <v>767</v>
      </c>
      <c r="H968" s="20" t="s">
        <v>33</v>
      </c>
      <c r="I968" s="5">
        <v>9001.0</v>
      </c>
      <c r="J968" s="7">
        <v>6.1</v>
      </c>
      <c r="K968" s="6" t="str">
        <f>IF(I968=9001,VLOOKUP(J968,'ISO-reference'!$C$1:$D$67,2,FALSE),IF(I968=45001,VLOOKUP(J968,'ISO-reference'!$A$1:$B$40,2,FALSE),IF(I968=21001,VLOOKUP(J968,'ISO-reference'!$E$1:$F$75,2,FALSE),"No ISO Mapping")))</f>
        <v> Address risk &amp; opportunity</v>
      </c>
      <c r="L968" s="7" t="s">
        <v>27</v>
      </c>
      <c r="M968" s="11"/>
      <c r="N968" s="12">
        <f>GSF!$D968+60</f>
        <v>44562</v>
      </c>
      <c r="O968" s="12">
        <v>44538.0</v>
      </c>
      <c r="P968" s="6" t="s">
        <v>1817</v>
      </c>
      <c r="Q968" s="5" t="str">
        <f t="shared" si="2"/>
        <v>Closed</v>
      </c>
      <c r="R968" s="10">
        <f t="shared" si="41"/>
        <v>36</v>
      </c>
      <c r="S968" s="10">
        <f t="shared" si="4"/>
        <v>-24</v>
      </c>
      <c r="T968" s="5"/>
      <c r="U968" s="5">
        <v>51050.0</v>
      </c>
    </row>
    <row r="969" ht="15.75" hidden="1" customHeight="1">
      <c r="A969" s="13">
        <v>968.0</v>
      </c>
      <c r="B969" s="40" t="s">
        <v>1818</v>
      </c>
      <c r="C969" s="15" t="s">
        <v>22</v>
      </c>
      <c r="D969" s="16">
        <v>44502.0</v>
      </c>
      <c r="E969" s="16" t="s">
        <v>23</v>
      </c>
      <c r="F969" s="16" t="s">
        <v>766</v>
      </c>
      <c r="G969" s="15" t="s">
        <v>767</v>
      </c>
      <c r="H969" s="20" t="s">
        <v>33</v>
      </c>
      <c r="I969" s="13">
        <v>45001.0</v>
      </c>
      <c r="J969" s="15" t="s">
        <v>456</v>
      </c>
      <c r="K969" s="14" t="str">
        <f>IF(I969=9001,VLOOKUP(J969,'ISO-reference'!$C$1:$D$67,2,FALSE),IF(I969=45001,VLOOKUP(J969,'ISO-reference'!$A$1:$B$40,2,FALSE),IF(I969=21001,VLOOKUP(J969,'ISO-reference'!$E$1:$F$75,2,FALSE),"No ISO Mapping")))</f>
        <v> Hazard identification &amp; assessment of risks and opportunities</v>
      </c>
      <c r="L969" s="15" t="s">
        <v>30</v>
      </c>
      <c r="M969" s="18"/>
      <c r="N969" s="19">
        <f>GSF!$D969+60</f>
        <v>44562</v>
      </c>
      <c r="O969" s="19">
        <v>44503.0</v>
      </c>
      <c r="P969" s="14" t="s">
        <v>1819</v>
      </c>
      <c r="Q969" s="13" t="str">
        <f t="shared" si="2"/>
        <v>Closed</v>
      </c>
      <c r="R969" s="17">
        <f t="shared" si="41"/>
        <v>1</v>
      </c>
      <c r="S969" s="17">
        <f t="shared" si="4"/>
        <v>-59</v>
      </c>
      <c r="T969" s="13"/>
      <c r="U969" s="13">
        <v>51051.0</v>
      </c>
    </row>
    <row r="970" ht="15.75" hidden="1" customHeight="1">
      <c r="A970" s="5">
        <v>969.0</v>
      </c>
      <c r="B970" s="39" t="s">
        <v>1820</v>
      </c>
      <c r="C970" s="7" t="s">
        <v>22</v>
      </c>
      <c r="D970" s="8">
        <v>44515.0</v>
      </c>
      <c r="E970" s="8" t="s">
        <v>23</v>
      </c>
      <c r="F970" s="8" t="s">
        <v>154</v>
      </c>
      <c r="G970" s="7" t="s">
        <v>155</v>
      </c>
      <c r="H970" s="20" t="s">
        <v>105</v>
      </c>
      <c r="I970" s="5">
        <v>9001.0</v>
      </c>
      <c r="J970" s="7">
        <v>5.1</v>
      </c>
      <c r="K970" s="6" t="str">
        <f>IF(I970=9001,VLOOKUP(J970,'ISO-reference'!$C$1:$D$67,2,FALSE),IF(I970=45001,VLOOKUP(J970,'ISO-reference'!$A$1:$B$40,2,FALSE),IF(I970=21001,VLOOKUP(J970,'ISO-reference'!$E$1:$F$75,2,FALSE),"No ISO Mapping")))</f>
        <v> Leadership &amp; Commitment</v>
      </c>
      <c r="L970" s="7" t="s">
        <v>111</v>
      </c>
      <c r="M970" s="11"/>
      <c r="N970" s="12">
        <f>GSF!$D970+60</f>
        <v>44575</v>
      </c>
      <c r="O970" s="12">
        <v>44524.0</v>
      </c>
      <c r="P970" s="6" t="s">
        <v>1821</v>
      </c>
      <c r="Q970" s="5" t="str">
        <f t="shared" si="2"/>
        <v>Closed</v>
      </c>
      <c r="R970" s="10">
        <f t="shared" si="41"/>
        <v>9</v>
      </c>
      <c r="S970" s="10">
        <f t="shared" si="4"/>
        <v>-51</v>
      </c>
      <c r="T970" s="5"/>
      <c r="U970" s="5">
        <v>51117.0</v>
      </c>
    </row>
    <row r="971" ht="15.75" hidden="1" customHeight="1">
      <c r="A971" s="13">
        <v>970.0</v>
      </c>
      <c r="B971" s="40" t="s">
        <v>1822</v>
      </c>
      <c r="C971" s="15" t="s">
        <v>22</v>
      </c>
      <c r="D971" s="16">
        <v>44515.0</v>
      </c>
      <c r="E971" s="16" t="s">
        <v>23</v>
      </c>
      <c r="F971" s="16" t="s">
        <v>154</v>
      </c>
      <c r="G971" s="15" t="s">
        <v>155</v>
      </c>
      <c r="H971" s="20" t="s">
        <v>105</v>
      </c>
      <c r="I971" s="13">
        <v>9001.0</v>
      </c>
      <c r="J971" s="15">
        <v>4.2</v>
      </c>
      <c r="K971" s="14" t="str">
        <f>IF(I971=9001,VLOOKUP(J971,'ISO-reference'!$C$1:$D$67,2,FALSE),IF(I971=45001,VLOOKUP(J971,'ISO-reference'!$A$1:$B$40,2,FALSE),IF(I971=21001,VLOOKUP(J971,'ISO-reference'!$E$1:$F$75,2,FALSE),"No ISO Mapping")))</f>
        <v> Needs &amp; Expectations</v>
      </c>
      <c r="L971" s="15" t="s">
        <v>111</v>
      </c>
      <c r="M971" s="18"/>
      <c r="N971" s="19">
        <f>GSF!$D971+60</f>
        <v>44575</v>
      </c>
      <c r="O971" s="19">
        <v>44524.0</v>
      </c>
      <c r="P971" s="14" t="s">
        <v>1823</v>
      </c>
      <c r="Q971" s="13" t="str">
        <f t="shared" si="2"/>
        <v>Closed</v>
      </c>
      <c r="R971" s="17">
        <f t="shared" si="41"/>
        <v>9</v>
      </c>
      <c r="S971" s="17">
        <f t="shared" si="4"/>
        <v>-51</v>
      </c>
      <c r="T971" s="13"/>
      <c r="U971" s="13">
        <v>51118.0</v>
      </c>
    </row>
    <row r="972" ht="15.75" hidden="1" customHeight="1">
      <c r="A972" s="5">
        <v>971.0</v>
      </c>
      <c r="B972" s="39" t="s">
        <v>1824</v>
      </c>
      <c r="C972" s="7" t="s">
        <v>22</v>
      </c>
      <c r="D972" s="8">
        <v>44515.0</v>
      </c>
      <c r="E972" s="8" t="s">
        <v>23</v>
      </c>
      <c r="F972" s="8" t="s">
        <v>154</v>
      </c>
      <c r="G972" s="7" t="s">
        <v>155</v>
      </c>
      <c r="H972" s="20" t="s">
        <v>33</v>
      </c>
      <c r="I972" s="5">
        <v>9001.0</v>
      </c>
      <c r="J972" s="7">
        <v>7.2</v>
      </c>
      <c r="K972" s="6" t="str">
        <f>IF(I972=9001,VLOOKUP(J972,'ISO-reference'!$C$1:$D$67,2,FALSE),IF(I972=45001,VLOOKUP(J972,'ISO-reference'!$A$1:$B$40,2,FALSE),IF(I972=21001,VLOOKUP(J972,'ISO-reference'!$E$1:$F$75,2,FALSE),"No ISO Mapping")))</f>
        <v> Competence</v>
      </c>
      <c r="L972" s="7" t="s">
        <v>27</v>
      </c>
      <c r="M972" s="11"/>
      <c r="N972" s="12">
        <f>GSF!$D972+60</f>
        <v>44575</v>
      </c>
      <c r="O972" s="12">
        <v>44524.0</v>
      </c>
      <c r="P972" s="6" t="s">
        <v>1825</v>
      </c>
      <c r="Q972" s="5" t="str">
        <f t="shared" si="2"/>
        <v>Closed</v>
      </c>
      <c r="R972" s="10">
        <f t="shared" si="41"/>
        <v>9</v>
      </c>
      <c r="S972" s="10">
        <f t="shared" si="4"/>
        <v>-51</v>
      </c>
      <c r="T972" s="5"/>
      <c r="U972" s="5">
        <v>51120.0</v>
      </c>
    </row>
    <row r="973" ht="15.75" hidden="1" customHeight="1">
      <c r="A973" s="13">
        <v>972.0</v>
      </c>
      <c r="B973" s="40" t="s">
        <v>1826</v>
      </c>
      <c r="C973" s="15" t="s">
        <v>22</v>
      </c>
      <c r="D973" s="16">
        <v>44515.0</v>
      </c>
      <c r="E973" s="16" t="s">
        <v>23</v>
      </c>
      <c r="F973" s="16" t="s">
        <v>154</v>
      </c>
      <c r="G973" s="15" t="s">
        <v>155</v>
      </c>
      <c r="H973" s="20" t="s">
        <v>33</v>
      </c>
      <c r="I973" s="13">
        <v>9001.0</v>
      </c>
      <c r="J973" s="15">
        <v>7.2</v>
      </c>
      <c r="K973" s="14" t="str">
        <f>IF(I973=9001,VLOOKUP(J973,'ISO-reference'!$C$1:$D$67,2,FALSE),IF(I973=45001,VLOOKUP(J973,'ISO-reference'!$A$1:$B$40,2,FALSE),IF(I973=21001,VLOOKUP(J973,'ISO-reference'!$E$1:$F$75,2,FALSE),"No ISO Mapping")))</f>
        <v> Competence</v>
      </c>
      <c r="L973" s="15" t="s">
        <v>27</v>
      </c>
      <c r="M973" s="18"/>
      <c r="N973" s="19">
        <f>GSF!$D973+60</f>
        <v>44575</v>
      </c>
      <c r="O973" s="19">
        <v>44524.0</v>
      </c>
      <c r="P973" s="14" t="s">
        <v>1827</v>
      </c>
      <c r="Q973" s="13" t="str">
        <f t="shared" si="2"/>
        <v>Closed</v>
      </c>
      <c r="R973" s="17">
        <f t="shared" si="41"/>
        <v>9</v>
      </c>
      <c r="S973" s="17">
        <f t="shared" si="4"/>
        <v>-51</v>
      </c>
      <c r="T973" s="13"/>
      <c r="U973" s="13">
        <v>51121.0</v>
      </c>
    </row>
    <row r="974" ht="15.75" hidden="1" customHeight="1">
      <c r="A974" s="5">
        <v>973.0</v>
      </c>
      <c r="B974" s="39" t="s">
        <v>1828</v>
      </c>
      <c r="C974" s="7" t="s">
        <v>22</v>
      </c>
      <c r="D974" s="8">
        <v>44515.0</v>
      </c>
      <c r="E974" s="8" t="s">
        <v>23</v>
      </c>
      <c r="F974" s="8" t="s">
        <v>154</v>
      </c>
      <c r="G974" s="7" t="s">
        <v>155</v>
      </c>
      <c r="H974" s="20" t="s">
        <v>33</v>
      </c>
      <c r="I974" s="5">
        <v>9001.0</v>
      </c>
      <c r="J974" s="7" t="s">
        <v>1397</v>
      </c>
      <c r="K974" s="6" t="str">
        <f>IF(I974=9001,VLOOKUP(J974,'ISO-reference'!$C$1:$D$67,2,FALSE),IF(I974=45001,VLOOKUP(J974,'ISO-reference'!$A$1:$B$40,2,FALSE),IF(I974=21001,VLOOKUP(J974,'ISO-reference'!$E$1:$F$75,2,FALSE),"No ISO Mapping")))</f>
        <v> Review of requirements for products &amp; services</v>
      </c>
      <c r="L974" s="7" t="s">
        <v>35</v>
      </c>
      <c r="M974" s="11"/>
      <c r="N974" s="12">
        <f>GSF!$D974+60</f>
        <v>44575</v>
      </c>
      <c r="O974" s="12">
        <v>44544.0</v>
      </c>
      <c r="P974" s="6" t="s">
        <v>1829</v>
      </c>
      <c r="Q974" s="5" t="str">
        <f t="shared" si="2"/>
        <v>Closed</v>
      </c>
      <c r="R974" s="10">
        <f t="shared" si="41"/>
        <v>29</v>
      </c>
      <c r="S974" s="10">
        <f t="shared" si="4"/>
        <v>-31</v>
      </c>
      <c r="T974" s="5"/>
      <c r="U974" s="5">
        <v>51122.0</v>
      </c>
    </row>
    <row r="975" ht="15.75" hidden="1" customHeight="1">
      <c r="A975" s="13">
        <v>974.0</v>
      </c>
      <c r="B975" s="40" t="s">
        <v>1830</v>
      </c>
      <c r="C975" s="15" t="s">
        <v>22</v>
      </c>
      <c r="D975" s="16">
        <v>44515.0</v>
      </c>
      <c r="E975" s="16" t="s">
        <v>1831</v>
      </c>
      <c r="F975" s="16" t="s">
        <v>766</v>
      </c>
      <c r="G975" s="15" t="s">
        <v>1832</v>
      </c>
      <c r="H975" s="20" t="s">
        <v>105</v>
      </c>
      <c r="I975" s="13">
        <v>45001.0</v>
      </c>
      <c r="J975" s="15">
        <v>8.2</v>
      </c>
      <c r="K975" s="14" t="str">
        <f>IF(I975=9001,VLOOKUP(J975,'ISO-reference'!$C$1:$D$67,2,FALSE),IF(I975=45001,VLOOKUP(J975,'ISO-reference'!$A$1:$B$40,2,FALSE),IF(I975=21001,VLOOKUP(J975,'ISO-reference'!$E$1:$F$75,2,FALSE),"No ISO Mapping")))</f>
        <v> Emergency preparedness and response</v>
      </c>
      <c r="L975" s="15" t="s">
        <v>30</v>
      </c>
      <c r="M975" s="18"/>
      <c r="N975" s="19">
        <f t="shared" ref="N975:N982" si="43">D975+60</f>
        <v>44575</v>
      </c>
      <c r="O975" s="19">
        <v>44520.0</v>
      </c>
      <c r="P975" s="14" t="s">
        <v>1833</v>
      </c>
      <c r="Q975" s="13" t="str">
        <f t="shared" si="2"/>
        <v>Closed</v>
      </c>
      <c r="R975" s="17">
        <f t="shared" si="41"/>
        <v>5</v>
      </c>
      <c r="S975" s="17">
        <f t="shared" si="4"/>
        <v>-55</v>
      </c>
      <c r="T975" s="13"/>
      <c r="U975" s="13">
        <v>1174.0</v>
      </c>
    </row>
    <row r="976" ht="15.75" hidden="1" customHeight="1">
      <c r="A976" s="5">
        <v>975.0</v>
      </c>
      <c r="B976" s="39" t="s">
        <v>1834</v>
      </c>
      <c r="C976" s="7" t="s">
        <v>22</v>
      </c>
      <c r="D976" s="8">
        <v>44515.0</v>
      </c>
      <c r="E976" s="8" t="s">
        <v>1831</v>
      </c>
      <c r="F976" s="8" t="s">
        <v>766</v>
      </c>
      <c r="G976" s="7" t="s">
        <v>1832</v>
      </c>
      <c r="H976" s="20" t="s">
        <v>105</v>
      </c>
      <c r="I976" s="5">
        <v>45001.0</v>
      </c>
      <c r="J976" s="7">
        <v>8.1</v>
      </c>
      <c r="K976" s="6" t="str">
        <f>IF(I976=9001,VLOOKUP(J976,'ISO-reference'!$C$1:$D$67,2,FALSE),IF(I976=45001,VLOOKUP(J976,'ISO-reference'!$A$1:$B$40,2,FALSE),IF(I976=21001,VLOOKUP(J976,'ISO-reference'!$E$1:$F$75,2,FALSE),"No ISO Mapping")))</f>
        <v> Operational planning and control</v>
      </c>
      <c r="L976" s="7" t="s">
        <v>30</v>
      </c>
      <c r="M976" s="11"/>
      <c r="N976" s="12">
        <f t="shared" si="43"/>
        <v>44575</v>
      </c>
      <c r="O976" s="12">
        <v>44518.0</v>
      </c>
      <c r="P976" s="6" t="s">
        <v>1835</v>
      </c>
      <c r="Q976" s="5" t="str">
        <f t="shared" si="2"/>
        <v>Closed</v>
      </c>
      <c r="R976" s="10">
        <f t="shared" si="41"/>
        <v>3</v>
      </c>
      <c r="S976" s="10">
        <f t="shared" si="4"/>
        <v>-57</v>
      </c>
      <c r="T976" s="5"/>
      <c r="U976" s="5">
        <v>1173.0</v>
      </c>
    </row>
    <row r="977" ht="15.75" hidden="1" customHeight="1">
      <c r="A977" s="13">
        <v>976.0</v>
      </c>
      <c r="B977" s="14" t="s">
        <v>1836</v>
      </c>
      <c r="C977" s="15" t="s">
        <v>22</v>
      </c>
      <c r="D977" s="16">
        <v>44515.0</v>
      </c>
      <c r="E977" s="16" t="s">
        <v>1831</v>
      </c>
      <c r="F977" s="16" t="s">
        <v>766</v>
      </c>
      <c r="G977" s="15" t="s">
        <v>1832</v>
      </c>
      <c r="H977" s="20" t="s">
        <v>105</v>
      </c>
      <c r="I977" s="13">
        <v>9001.0</v>
      </c>
      <c r="J977" s="15">
        <v>7.5</v>
      </c>
      <c r="K977" s="14" t="str">
        <f>IF(I977=9001,VLOOKUP(J977,'ISO-reference'!$C$1:$D$67,2,FALSE),IF(I977=45001,VLOOKUP(J977,'ISO-reference'!$A$1:$B$40,2,FALSE),IF(I977=21001,VLOOKUP(J977,'ISO-reference'!$E$1:$F$75,2,FALSE),"No ISO Mapping")))</f>
        <v> Documented information</v>
      </c>
      <c r="L977" s="15" t="s">
        <v>30</v>
      </c>
      <c r="M977" s="18"/>
      <c r="N977" s="19">
        <f t="shared" si="43"/>
        <v>44575</v>
      </c>
      <c r="O977" s="19">
        <v>44516.0</v>
      </c>
      <c r="P977" s="14" t="s">
        <v>1837</v>
      </c>
      <c r="Q977" s="13" t="str">
        <f t="shared" si="2"/>
        <v>Closed</v>
      </c>
      <c r="R977" s="17">
        <f t="shared" si="41"/>
        <v>1</v>
      </c>
      <c r="S977" s="17">
        <f t="shared" si="4"/>
        <v>-59</v>
      </c>
      <c r="T977" s="13"/>
      <c r="U977" s="13">
        <v>1176.0</v>
      </c>
    </row>
    <row r="978" ht="15.75" hidden="1" customHeight="1">
      <c r="A978" s="5">
        <v>977.0</v>
      </c>
      <c r="B978" s="6" t="s">
        <v>1838</v>
      </c>
      <c r="C978" s="7" t="s">
        <v>22</v>
      </c>
      <c r="D978" s="8">
        <v>44515.0</v>
      </c>
      <c r="E978" s="8" t="s">
        <v>1831</v>
      </c>
      <c r="F978" s="8" t="s">
        <v>766</v>
      </c>
      <c r="G978" s="7" t="s">
        <v>1832</v>
      </c>
      <c r="H978" s="20" t="s">
        <v>105</v>
      </c>
      <c r="I978" s="5">
        <v>45001.0</v>
      </c>
      <c r="J978" s="7" t="s">
        <v>615</v>
      </c>
      <c r="K978" s="6" t="str">
        <f>IF(I978=9001,VLOOKUP(J978,'ISO-reference'!$C$1:$D$67,2,FALSE),IF(I978=45001,VLOOKUP(J978,'ISO-reference'!$A$1:$B$40,2,FALSE),IF(I978=21001,VLOOKUP(J978,'ISO-reference'!$E$1:$F$75,2,FALSE),"No ISO Mapping")))</f>
        <v> Eliminating Hazards and reducing OH&amp;S risks</v>
      </c>
      <c r="L978" s="7" t="s">
        <v>30</v>
      </c>
      <c r="M978" s="11"/>
      <c r="N978" s="12">
        <f t="shared" si="43"/>
        <v>44575</v>
      </c>
      <c r="O978" s="12">
        <v>44586.0</v>
      </c>
      <c r="P978" s="6" t="s">
        <v>1839</v>
      </c>
      <c r="Q978" s="5" t="str">
        <f t="shared" si="2"/>
        <v>Closed</v>
      </c>
      <c r="R978" s="10">
        <f t="shared" si="41"/>
        <v>71</v>
      </c>
      <c r="S978" s="10">
        <f t="shared" si="4"/>
        <v>11</v>
      </c>
      <c r="T978" s="5"/>
      <c r="U978" s="5">
        <v>1175.0</v>
      </c>
    </row>
    <row r="979" ht="15.75" hidden="1" customHeight="1">
      <c r="A979" s="13">
        <v>978.0</v>
      </c>
      <c r="B979" s="40" t="s">
        <v>1840</v>
      </c>
      <c r="C979" s="15" t="s">
        <v>22</v>
      </c>
      <c r="D979" s="16">
        <v>44515.0</v>
      </c>
      <c r="E979" s="16" t="s">
        <v>1831</v>
      </c>
      <c r="F979" s="16" t="s">
        <v>766</v>
      </c>
      <c r="G979" s="15" t="s">
        <v>1832</v>
      </c>
      <c r="H979" s="20" t="s">
        <v>33</v>
      </c>
      <c r="I979" s="13">
        <v>9001.0</v>
      </c>
      <c r="J979" s="15">
        <v>7.5</v>
      </c>
      <c r="K979" s="14" t="str">
        <f>IF(I979=9001,VLOOKUP(J979,'ISO-reference'!$C$1:$D$67,2,FALSE),IF(I979=45001,VLOOKUP(J979,'ISO-reference'!$A$1:$B$40,2,FALSE),IF(I979=21001,VLOOKUP(J979,'ISO-reference'!$E$1:$F$75,2,FALSE),"No ISO Mapping")))</f>
        <v> Documented information</v>
      </c>
      <c r="L979" s="15" t="s">
        <v>35</v>
      </c>
      <c r="M979" s="18"/>
      <c r="N979" s="19">
        <f t="shared" si="43"/>
        <v>44575</v>
      </c>
      <c r="O979" s="19">
        <v>44539.0</v>
      </c>
      <c r="P979" s="14" t="s">
        <v>1841</v>
      </c>
      <c r="Q979" s="13" t="str">
        <f t="shared" si="2"/>
        <v>Closed</v>
      </c>
      <c r="R979" s="17">
        <f t="shared" si="41"/>
        <v>24</v>
      </c>
      <c r="S979" s="17">
        <f t="shared" si="4"/>
        <v>-36</v>
      </c>
      <c r="T979" s="13"/>
      <c r="U979" s="13">
        <v>1177.0</v>
      </c>
    </row>
    <row r="980" ht="15.75" hidden="1" customHeight="1">
      <c r="A980" s="5">
        <v>979.0</v>
      </c>
      <c r="B980" s="39" t="s">
        <v>1842</v>
      </c>
      <c r="C980" s="7" t="s">
        <v>22</v>
      </c>
      <c r="D980" s="8">
        <v>44515.0</v>
      </c>
      <c r="E980" s="8" t="s">
        <v>1831</v>
      </c>
      <c r="F980" s="8" t="s">
        <v>766</v>
      </c>
      <c r="G980" s="7" t="s">
        <v>1832</v>
      </c>
      <c r="H980" s="20" t="s">
        <v>33</v>
      </c>
      <c r="I980" s="5">
        <v>9001.0</v>
      </c>
      <c r="J980" s="7">
        <v>7.5</v>
      </c>
      <c r="K980" s="6" t="str">
        <f>IF(I980=9001,VLOOKUP(J980,'ISO-reference'!$C$1:$D$67,2,FALSE),IF(I980=45001,VLOOKUP(J980,'ISO-reference'!$A$1:$B$40,2,FALSE),IF(I980=21001,VLOOKUP(J980,'ISO-reference'!$E$1:$F$75,2,FALSE),"No ISO Mapping")))</f>
        <v> Documented information</v>
      </c>
      <c r="L980" s="7" t="s">
        <v>35</v>
      </c>
      <c r="M980" s="11"/>
      <c r="N980" s="12">
        <f t="shared" si="43"/>
        <v>44575</v>
      </c>
      <c r="O980" s="12">
        <v>44539.0</v>
      </c>
      <c r="P980" s="6" t="s">
        <v>1843</v>
      </c>
      <c r="Q980" s="5" t="str">
        <f t="shared" si="2"/>
        <v>Closed</v>
      </c>
      <c r="R980" s="10">
        <f t="shared" si="41"/>
        <v>24</v>
      </c>
      <c r="S980" s="10">
        <f t="shared" si="4"/>
        <v>-36</v>
      </c>
      <c r="T980" s="5"/>
      <c r="U980" s="5">
        <v>1178.0</v>
      </c>
    </row>
    <row r="981" ht="15.75" hidden="1" customHeight="1">
      <c r="A981" s="13">
        <v>980.0</v>
      </c>
      <c r="B981" s="40" t="s">
        <v>1844</v>
      </c>
      <c r="C981" s="15" t="s">
        <v>22</v>
      </c>
      <c r="D981" s="16">
        <v>44515.0</v>
      </c>
      <c r="E981" s="16" t="s">
        <v>1831</v>
      </c>
      <c r="F981" s="16" t="s">
        <v>766</v>
      </c>
      <c r="G981" s="15" t="s">
        <v>1832</v>
      </c>
      <c r="H981" s="20" t="s">
        <v>33</v>
      </c>
      <c r="I981" s="13">
        <v>9001.0</v>
      </c>
      <c r="J981" s="15">
        <v>10.3</v>
      </c>
      <c r="K981" s="14" t="str">
        <f>IF(I981=9001,VLOOKUP(J981,'ISO-reference'!$C$1:$D$67,2,FALSE),IF(I981=45001,VLOOKUP(J981,'ISO-reference'!$A$1:$B$40,2,FALSE),IF(I981=21001,VLOOKUP(J981,'ISO-reference'!$E$1:$F$75,2,FALSE),"No ISO Mapping")))</f>
        <v> Continual improvement</v>
      </c>
      <c r="L981" s="15" t="s">
        <v>35</v>
      </c>
      <c r="M981" s="18"/>
      <c r="N981" s="19">
        <f t="shared" si="43"/>
        <v>44575</v>
      </c>
      <c r="O981" s="19">
        <v>44579.0</v>
      </c>
      <c r="P981" s="14" t="s">
        <v>1845</v>
      </c>
      <c r="Q981" s="13" t="str">
        <f t="shared" si="2"/>
        <v>Closed</v>
      </c>
      <c r="R981" s="17">
        <f t="shared" si="41"/>
        <v>64</v>
      </c>
      <c r="S981" s="17">
        <f t="shared" si="4"/>
        <v>4</v>
      </c>
      <c r="T981" s="13"/>
      <c r="U981" s="13">
        <v>1179.0</v>
      </c>
    </row>
    <row r="982" ht="15.75" hidden="1" customHeight="1">
      <c r="A982" s="5">
        <v>981.0</v>
      </c>
      <c r="B982" s="6" t="s">
        <v>1846</v>
      </c>
      <c r="C982" s="7" t="s">
        <v>22</v>
      </c>
      <c r="D982" s="8">
        <v>44515.0</v>
      </c>
      <c r="E982" s="8" t="s">
        <v>1831</v>
      </c>
      <c r="F982" s="8" t="s">
        <v>766</v>
      </c>
      <c r="G982" s="7" t="s">
        <v>1832</v>
      </c>
      <c r="H982" s="20" t="s">
        <v>33</v>
      </c>
      <c r="I982" s="5">
        <v>9001.0</v>
      </c>
      <c r="J982" s="7">
        <v>7.2</v>
      </c>
      <c r="K982" s="6" t="str">
        <f>IF(I982=9001,VLOOKUP(J982,'ISO-reference'!$C$1:$D$67,2,FALSE),IF(I982=45001,VLOOKUP(J982,'ISO-reference'!$A$1:$B$40,2,FALSE),IF(I982=21001,VLOOKUP(J982,'ISO-reference'!$E$1:$F$75,2,FALSE),"No ISO Mapping")))</f>
        <v> Competence</v>
      </c>
      <c r="L982" s="7" t="s">
        <v>27</v>
      </c>
      <c r="M982" s="11"/>
      <c r="N982" s="12">
        <f t="shared" si="43"/>
        <v>44575</v>
      </c>
      <c r="O982" s="12">
        <v>44539.0</v>
      </c>
      <c r="P982" s="6" t="s">
        <v>1847</v>
      </c>
      <c r="Q982" s="5" t="str">
        <f t="shared" si="2"/>
        <v>Closed</v>
      </c>
      <c r="R982" s="10">
        <f t="shared" si="41"/>
        <v>24</v>
      </c>
      <c r="S982" s="10">
        <f t="shared" si="4"/>
        <v>-36</v>
      </c>
      <c r="T982" s="5"/>
      <c r="U982" s="5">
        <v>1180.0</v>
      </c>
    </row>
    <row r="983" ht="15.75" hidden="1" customHeight="1">
      <c r="A983" s="13">
        <v>982.0</v>
      </c>
      <c r="B983" s="40" t="s">
        <v>1848</v>
      </c>
      <c r="C983" s="15" t="s">
        <v>22</v>
      </c>
      <c r="D983" s="16">
        <v>44523.0</v>
      </c>
      <c r="E983" s="16" t="s">
        <v>23</v>
      </c>
      <c r="F983" s="16" t="s">
        <v>766</v>
      </c>
      <c r="G983" s="15" t="s">
        <v>951</v>
      </c>
      <c r="H983" s="20" t="s">
        <v>105</v>
      </c>
      <c r="I983" s="13">
        <v>45001.0</v>
      </c>
      <c r="J983" s="15">
        <v>8.2</v>
      </c>
      <c r="K983" s="14" t="str">
        <f>IF(I983=9001,VLOOKUP(J983,'ISO-reference'!$C$1:$D$67,2,FALSE),IF(I983=45001,VLOOKUP(J983,'ISO-reference'!$A$1:$B$40,2,FALSE),IF(I983=21001,VLOOKUP(J983,'ISO-reference'!$E$1:$F$75,2,FALSE),"No ISO Mapping")))</f>
        <v> Emergency preparedness and response</v>
      </c>
      <c r="L983" s="15" t="s">
        <v>30</v>
      </c>
      <c r="M983" s="18"/>
      <c r="N983" s="19">
        <f>GSF!$D983+60</f>
        <v>44583</v>
      </c>
      <c r="O983" s="19">
        <v>44539.0</v>
      </c>
      <c r="P983" s="14" t="s">
        <v>1849</v>
      </c>
      <c r="Q983" s="13" t="str">
        <f t="shared" si="2"/>
        <v>Closed</v>
      </c>
      <c r="R983" s="17">
        <f t="shared" si="41"/>
        <v>16</v>
      </c>
      <c r="S983" s="17">
        <f t="shared" si="4"/>
        <v>-44</v>
      </c>
      <c r="T983" s="13"/>
      <c r="U983" s="13">
        <v>51581.0</v>
      </c>
    </row>
    <row r="984" ht="15.75" hidden="1" customHeight="1">
      <c r="A984" s="5">
        <v>983.0</v>
      </c>
      <c r="B984" s="39" t="s">
        <v>1850</v>
      </c>
      <c r="C984" s="7" t="s">
        <v>22</v>
      </c>
      <c r="D984" s="8">
        <v>44523.0</v>
      </c>
      <c r="E984" s="8" t="s">
        <v>23</v>
      </c>
      <c r="F984" s="8" t="s">
        <v>766</v>
      </c>
      <c r="G984" s="7" t="s">
        <v>951</v>
      </c>
      <c r="H984" s="20" t="s">
        <v>105</v>
      </c>
      <c r="I984" s="5">
        <v>45001.0</v>
      </c>
      <c r="J984" s="7">
        <v>5.1</v>
      </c>
      <c r="K984" s="6" t="str">
        <f>IF(I984=9001,VLOOKUP(J984,'ISO-reference'!$C$1:$D$67,2,FALSE),IF(I984=45001,VLOOKUP(J984,'ISO-reference'!$A$1:$B$40,2,FALSE),IF(I984=21001,VLOOKUP(J984,'ISO-reference'!$E$1:$F$75,2,FALSE),"No ISO Mapping")))</f>
        <v> Leadership &amp; Commitment</v>
      </c>
      <c r="L984" s="7" t="s">
        <v>111</v>
      </c>
      <c r="M984" s="11"/>
      <c r="N984" s="12">
        <f>GSF!$D984+60</f>
        <v>44583</v>
      </c>
      <c r="O984" s="12">
        <v>44582.0</v>
      </c>
      <c r="P984" s="6" t="s">
        <v>1851</v>
      </c>
      <c r="Q984" s="5" t="str">
        <f t="shared" si="2"/>
        <v>Closed</v>
      </c>
      <c r="R984" s="10">
        <f t="shared" si="41"/>
        <v>59</v>
      </c>
      <c r="S984" s="10">
        <f t="shared" si="4"/>
        <v>-1</v>
      </c>
      <c r="T984" s="5"/>
      <c r="U984" s="5">
        <v>51582.0</v>
      </c>
    </row>
    <row r="985" ht="15.75" hidden="1" customHeight="1">
      <c r="A985" s="13">
        <v>984.0</v>
      </c>
      <c r="B985" s="40" t="s">
        <v>1852</v>
      </c>
      <c r="C985" s="15" t="s">
        <v>22</v>
      </c>
      <c r="D985" s="16">
        <v>44523.0</v>
      </c>
      <c r="E985" s="16" t="s">
        <v>23</v>
      </c>
      <c r="F985" s="16" t="s">
        <v>766</v>
      </c>
      <c r="G985" s="15" t="s">
        <v>951</v>
      </c>
      <c r="H985" s="20" t="s">
        <v>33</v>
      </c>
      <c r="I985" s="13">
        <v>45001.0</v>
      </c>
      <c r="J985" s="15">
        <v>8.2</v>
      </c>
      <c r="K985" s="14" t="str">
        <f>IF(I985=9001,VLOOKUP(J985,'ISO-reference'!$C$1:$D$67,2,FALSE),IF(I985=45001,VLOOKUP(J985,'ISO-reference'!$A$1:$B$40,2,FALSE),IF(I985=21001,VLOOKUP(J985,'ISO-reference'!$E$1:$F$75,2,FALSE),"No ISO Mapping")))</f>
        <v> Emergency preparedness and response</v>
      </c>
      <c r="L985" s="15" t="s">
        <v>30</v>
      </c>
      <c r="M985" s="18"/>
      <c r="N985" s="19">
        <f>GSF!$D985+60</f>
        <v>44583</v>
      </c>
      <c r="O985" s="19">
        <v>44539.0</v>
      </c>
      <c r="P985" s="14" t="s">
        <v>1853</v>
      </c>
      <c r="Q985" s="13" t="str">
        <f t="shared" si="2"/>
        <v>Closed</v>
      </c>
      <c r="R985" s="17">
        <f t="shared" si="41"/>
        <v>16</v>
      </c>
      <c r="S985" s="17">
        <f t="shared" si="4"/>
        <v>-44</v>
      </c>
      <c r="T985" s="13"/>
      <c r="U985" s="13">
        <v>51583.0</v>
      </c>
    </row>
    <row r="986" ht="15.75" hidden="1" customHeight="1">
      <c r="A986" s="5">
        <v>985.0</v>
      </c>
      <c r="B986" s="39" t="s">
        <v>1854</v>
      </c>
      <c r="C986" s="7" t="s">
        <v>22</v>
      </c>
      <c r="D986" s="8">
        <v>44523.0</v>
      </c>
      <c r="E986" s="8" t="s">
        <v>23</v>
      </c>
      <c r="F986" s="8" t="s">
        <v>766</v>
      </c>
      <c r="G986" s="7" t="s">
        <v>951</v>
      </c>
      <c r="H986" s="20" t="s">
        <v>33</v>
      </c>
      <c r="I986" s="5">
        <v>9001.0</v>
      </c>
      <c r="J986" s="7" t="s">
        <v>1618</v>
      </c>
      <c r="K986" s="6" t="str">
        <f>IF(I986=9001,VLOOKUP(J986,'ISO-reference'!$C$1:$D$67,2,FALSE),IF(I986=45001,VLOOKUP(J986,'ISO-reference'!$A$1:$B$40,2,FALSE),IF(I986=21001,VLOOKUP(J986,'ISO-reference'!$E$1:$F$75,2,FALSE),"No ISO Mapping")))</f>
        <v> Identification &amp; traceability</v>
      </c>
      <c r="L986" s="7" t="s">
        <v>512</v>
      </c>
      <c r="M986" s="11"/>
      <c r="N986" s="12">
        <f>GSF!$D986+60</f>
        <v>44583</v>
      </c>
      <c r="O986" s="12">
        <v>44539.0</v>
      </c>
      <c r="P986" s="6" t="s">
        <v>1855</v>
      </c>
      <c r="Q986" s="5" t="str">
        <f t="shared" si="2"/>
        <v>Closed</v>
      </c>
      <c r="R986" s="10">
        <f t="shared" si="41"/>
        <v>16</v>
      </c>
      <c r="S986" s="10">
        <f t="shared" si="4"/>
        <v>-44</v>
      </c>
      <c r="T986" s="5"/>
      <c r="U986" s="5">
        <v>51584.0</v>
      </c>
    </row>
    <row r="987" ht="15.75" hidden="1" customHeight="1">
      <c r="A987" s="13">
        <v>986.0</v>
      </c>
      <c r="B987" s="40" t="s">
        <v>1856</v>
      </c>
      <c r="C987" s="15" t="s">
        <v>22</v>
      </c>
      <c r="D987" s="16">
        <v>44523.0</v>
      </c>
      <c r="E987" s="16" t="s">
        <v>23</v>
      </c>
      <c r="F987" s="16" t="s">
        <v>766</v>
      </c>
      <c r="G987" s="15" t="s">
        <v>951</v>
      </c>
      <c r="H987" s="20" t="s">
        <v>33</v>
      </c>
      <c r="I987" s="13">
        <v>9001.0</v>
      </c>
      <c r="J987" s="15" t="s">
        <v>1751</v>
      </c>
      <c r="K987" s="14" t="str">
        <f>IF(I987=9001,VLOOKUP(J987,'ISO-reference'!$C$1:$D$67,2,FALSE),IF(I987=45001,VLOOKUP(J987,'ISO-reference'!$A$1:$B$40,2,FALSE),IF(I987=21001,VLOOKUP(J987,'ISO-reference'!$E$1:$F$75,2,FALSE),"No ISO Mapping")))</f>
        <v> Customer focus</v>
      </c>
      <c r="L987" s="15" t="s">
        <v>35</v>
      </c>
      <c r="M987" s="18"/>
      <c r="N987" s="19">
        <f>GSF!$D987+60</f>
        <v>44583</v>
      </c>
      <c r="O987" s="19">
        <v>44539.0</v>
      </c>
      <c r="P987" s="14" t="s">
        <v>1857</v>
      </c>
      <c r="Q987" s="13" t="str">
        <f t="shared" si="2"/>
        <v>Closed</v>
      </c>
      <c r="R987" s="17">
        <f t="shared" si="41"/>
        <v>16</v>
      </c>
      <c r="S987" s="17">
        <f t="shared" si="4"/>
        <v>-44</v>
      </c>
      <c r="T987" s="13"/>
      <c r="U987" s="13">
        <v>51585.0</v>
      </c>
    </row>
    <row r="988" ht="15.75" hidden="1" customHeight="1">
      <c r="A988" s="5">
        <v>987.0</v>
      </c>
      <c r="B988" s="39" t="s">
        <v>1858</v>
      </c>
      <c r="C988" s="7" t="s">
        <v>22</v>
      </c>
      <c r="D988" s="8">
        <v>44523.0</v>
      </c>
      <c r="E988" s="8" t="s">
        <v>23</v>
      </c>
      <c r="F988" s="8" t="s">
        <v>766</v>
      </c>
      <c r="G988" s="7" t="s">
        <v>951</v>
      </c>
      <c r="H988" s="20" t="s">
        <v>33</v>
      </c>
      <c r="I988" s="5">
        <v>9001.0</v>
      </c>
      <c r="J988" s="7">
        <v>8.1</v>
      </c>
      <c r="K988" s="6" t="str">
        <f>IF(I988=9001,VLOOKUP(J988,'ISO-reference'!$C$1:$D$67,2,FALSE),IF(I988=45001,VLOOKUP(J988,'ISO-reference'!$A$1:$B$40,2,FALSE),IF(I988=21001,VLOOKUP(J988,'ISO-reference'!$E$1:$F$75,2,FALSE),"No ISO Mapping")))</f>
        <v> Operational planning and control</v>
      </c>
      <c r="L988" s="7" t="s">
        <v>35</v>
      </c>
      <c r="M988" s="11"/>
      <c r="N988" s="12">
        <f>GSF!$D988+60</f>
        <v>44583</v>
      </c>
      <c r="O988" s="12">
        <v>44582.0</v>
      </c>
      <c r="P988" s="6" t="s">
        <v>1859</v>
      </c>
      <c r="Q988" s="5" t="str">
        <f t="shared" si="2"/>
        <v>Closed</v>
      </c>
      <c r="R988" s="10">
        <f t="shared" si="41"/>
        <v>59</v>
      </c>
      <c r="S988" s="10">
        <f t="shared" si="4"/>
        <v>-1</v>
      </c>
      <c r="T988" s="5"/>
      <c r="U988" s="5">
        <v>51586.0</v>
      </c>
    </row>
    <row r="989" ht="15.75" hidden="1" customHeight="1">
      <c r="A989" s="13">
        <v>988.0</v>
      </c>
      <c r="B989" s="40" t="s">
        <v>1860</v>
      </c>
      <c r="C989" s="15" t="s">
        <v>22</v>
      </c>
      <c r="D989" s="16">
        <v>44524.0</v>
      </c>
      <c r="E989" s="16" t="s">
        <v>23</v>
      </c>
      <c r="F989" s="16" t="s">
        <v>92</v>
      </c>
      <c r="G989" s="15" t="s">
        <v>1861</v>
      </c>
      <c r="H989" s="20" t="s">
        <v>105</v>
      </c>
      <c r="I989" s="13">
        <v>9001.0</v>
      </c>
      <c r="J989" s="15" t="s">
        <v>72</v>
      </c>
      <c r="K989" s="14" t="str">
        <f>IF(I989=9001,VLOOKUP(J989,'ISO-reference'!$C$1:$D$67,2,FALSE),IF(I989=45001,VLOOKUP(J989,'ISO-reference'!$A$1:$B$40,2,FALSE),IF(I989=21001,VLOOKUP(J989,'ISO-reference'!$E$1:$F$75,2,FALSE),"No ISO Mapping")))</f>
        <v> Creating and updating</v>
      </c>
      <c r="L989" s="15" t="s">
        <v>89</v>
      </c>
      <c r="M989" s="18"/>
      <c r="N989" s="19">
        <f>GSF!$D989+60</f>
        <v>44584</v>
      </c>
      <c r="O989" s="19">
        <v>44610.0</v>
      </c>
      <c r="P989" s="14" t="s">
        <v>1862</v>
      </c>
      <c r="Q989" s="13" t="str">
        <f t="shared" si="2"/>
        <v>Closed</v>
      </c>
      <c r="R989" s="17">
        <f t="shared" si="41"/>
        <v>86</v>
      </c>
      <c r="S989" s="17">
        <f t="shared" si="4"/>
        <v>26</v>
      </c>
      <c r="T989" s="13"/>
      <c r="U989" s="13">
        <v>51589.0</v>
      </c>
    </row>
    <row r="990" ht="15.75" hidden="1" customHeight="1">
      <c r="A990" s="5">
        <v>989.0</v>
      </c>
      <c r="B990" s="39" t="s">
        <v>1863</v>
      </c>
      <c r="C990" s="7" t="s">
        <v>22</v>
      </c>
      <c r="D990" s="8">
        <v>44524.0</v>
      </c>
      <c r="E990" s="8" t="s">
        <v>23</v>
      </c>
      <c r="F990" s="8" t="s">
        <v>92</v>
      </c>
      <c r="G990" s="7" t="s">
        <v>1861</v>
      </c>
      <c r="H990" s="20" t="s">
        <v>105</v>
      </c>
      <c r="I990" s="5">
        <v>9001.0</v>
      </c>
      <c r="J990" s="7" t="s">
        <v>1569</v>
      </c>
      <c r="K990" s="6" t="str">
        <f>IF(I990=9001,VLOOKUP(J990,'ISO-reference'!$C$1:$D$67,2,FALSE),IF(I990=45001,VLOOKUP(J990,'ISO-reference'!$A$1:$B$40,2,FALSE),IF(I990=21001,VLOOKUP(J990,'ISO-reference'!$E$1:$F$75,2,FALSE),"No ISO Mapping")))</f>
        <v> Management review inputs</v>
      </c>
      <c r="L990" s="7" t="s">
        <v>89</v>
      </c>
      <c r="M990" s="11"/>
      <c r="N990" s="12">
        <f>GSF!$D990+60</f>
        <v>44584</v>
      </c>
      <c r="O990" s="12">
        <v>44610.0</v>
      </c>
      <c r="P990" s="6" t="s">
        <v>1864</v>
      </c>
      <c r="Q990" s="5" t="str">
        <f t="shared" si="2"/>
        <v>Closed</v>
      </c>
      <c r="R990" s="10">
        <f t="shared" si="41"/>
        <v>86</v>
      </c>
      <c r="S990" s="10">
        <f t="shared" si="4"/>
        <v>26</v>
      </c>
      <c r="T990" s="5"/>
      <c r="U990" s="5">
        <v>51590.0</v>
      </c>
    </row>
    <row r="991" ht="15.75" hidden="1" customHeight="1">
      <c r="A991" s="13">
        <v>990.0</v>
      </c>
      <c r="B991" s="14" t="s">
        <v>1865</v>
      </c>
      <c r="C991" s="15" t="s">
        <v>22</v>
      </c>
      <c r="D991" s="16">
        <v>44524.0</v>
      </c>
      <c r="E991" s="16" t="s">
        <v>23</v>
      </c>
      <c r="F991" s="16" t="s">
        <v>92</v>
      </c>
      <c r="G991" s="15" t="s">
        <v>1861</v>
      </c>
      <c r="H991" s="20" t="s">
        <v>105</v>
      </c>
      <c r="I991" s="13">
        <v>9001.0</v>
      </c>
      <c r="J991" s="15">
        <v>7.2</v>
      </c>
      <c r="K991" s="14" t="str">
        <f>IF(I991=9001,VLOOKUP(J991,'ISO-reference'!$C$1:$D$67,2,FALSE),IF(I991=45001,VLOOKUP(J991,'ISO-reference'!$A$1:$B$40,2,FALSE),IF(I991=21001,VLOOKUP(J991,'ISO-reference'!$E$1:$F$75,2,FALSE),"No ISO Mapping")))</f>
        <v> Competence</v>
      </c>
      <c r="L991" s="15" t="s">
        <v>89</v>
      </c>
      <c r="M991" s="18"/>
      <c r="N991" s="19">
        <f>GSF!$D991+60</f>
        <v>44584</v>
      </c>
      <c r="O991" s="19">
        <v>44610.0</v>
      </c>
      <c r="P991" s="14" t="s">
        <v>1866</v>
      </c>
      <c r="Q991" s="13" t="str">
        <f t="shared" si="2"/>
        <v>Closed</v>
      </c>
      <c r="R991" s="17">
        <f t="shared" si="41"/>
        <v>86</v>
      </c>
      <c r="S991" s="17">
        <f t="shared" si="4"/>
        <v>26</v>
      </c>
      <c r="T991" s="13"/>
      <c r="U991" s="13">
        <v>51591.0</v>
      </c>
    </row>
    <row r="992" ht="15.75" hidden="1" customHeight="1">
      <c r="A992" s="5">
        <v>991.0</v>
      </c>
      <c r="B992" s="39" t="s">
        <v>1867</v>
      </c>
      <c r="C992" s="7" t="s">
        <v>22</v>
      </c>
      <c r="D992" s="8">
        <v>44524.0</v>
      </c>
      <c r="E992" s="8" t="s">
        <v>23</v>
      </c>
      <c r="F992" s="8" t="s">
        <v>92</v>
      </c>
      <c r="G992" s="7" t="s">
        <v>1861</v>
      </c>
      <c r="H992" s="20" t="s">
        <v>33</v>
      </c>
      <c r="I992" s="5">
        <v>9001.0</v>
      </c>
      <c r="J992" s="7">
        <v>7.5</v>
      </c>
      <c r="K992" s="6" t="str">
        <f>IF(I992=9001,VLOOKUP(J992,'ISO-reference'!$C$1:$D$67,2,FALSE),IF(I992=45001,VLOOKUP(J992,'ISO-reference'!$A$1:$B$40,2,FALSE),IF(I992=21001,VLOOKUP(J992,'ISO-reference'!$E$1:$F$75,2,FALSE),"No ISO Mapping")))</f>
        <v> Documented information</v>
      </c>
      <c r="L992" s="7" t="s">
        <v>89</v>
      </c>
      <c r="M992" s="11"/>
      <c r="N992" s="12">
        <f>GSF!$D992+60</f>
        <v>44584</v>
      </c>
      <c r="O992" s="12">
        <v>44610.0</v>
      </c>
      <c r="P992" s="6" t="s">
        <v>1868</v>
      </c>
      <c r="Q992" s="5" t="str">
        <f t="shared" si="2"/>
        <v>Closed</v>
      </c>
      <c r="R992" s="10">
        <f t="shared" si="41"/>
        <v>86</v>
      </c>
      <c r="S992" s="10">
        <f t="shared" si="4"/>
        <v>26</v>
      </c>
      <c r="T992" s="5"/>
      <c r="U992" s="5">
        <v>51592.0</v>
      </c>
    </row>
    <row r="993" ht="15.75" hidden="1" customHeight="1">
      <c r="A993" s="13">
        <v>992.0</v>
      </c>
      <c r="B993" s="40" t="s">
        <v>1869</v>
      </c>
      <c r="C993" s="15" t="s">
        <v>22</v>
      </c>
      <c r="D993" s="16">
        <v>44524.0</v>
      </c>
      <c r="E993" s="16" t="s">
        <v>23</v>
      </c>
      <c r="F993" s="16" t="s">
        <v>92</v>
      </c>
      <c r="G993" s="15" t="s">
        <v>1861</v>
      </c>
      <c r="H993" s="20" t="s">
        <v>33</v>
      </c>
      <c r="I993" s="13">
        <v>9001.0</v>
      </c>
      <c r="J993" s="15" t="s">
        <v>88</v>
      </c>
      <c r="K993" s="14" t="str">
        <f>IF(I993=9001,VLOOKUP(J993,'ISO-reference'!$C$1:$D$67,2,FALSE),IF(I993=45001,VLOOKUP(J993,'ISO-reference'!$A$1:$B$40,2,FALSE),IF(I993=21001,VLOOKUP(J993,'ISO-reference'!$E$1:$F$75,2,FALSE),"No ISO Mapping")))</f>
        <v> Control of documented information</v>
      </c>
      <c r="L993" s="15" t="s">
        <v>89</v>
      </c>
      <c r="M993" s="18"/>
      <c r="N993" s="19">
        <f>GSF!$D993+60</f>
        <v>44584</v>
      </c>
      <c r="O993" s="19">
        <v>44610.0</v>
      </c>
      <c r="P993" s="14" t="s">
        <v>1870</v>
      </c>
      <c r="Q993" s="13" t="str">
        <f t="shared" si="2"/>
        <v>Closed</v>
      </c>
      <c r="R993" s="17">
        <f t="shared" si="41"/>
        <v>86</v>
      </c>
      <c r="S993" s="17">
        <f t="shared" si="4"/>
        <v>26</v>
      </c>
      <c r="T993" s="13"/>
      <c r="U993" s="13">
        <v>51593.0</v>
      </c>
    </row>
    <row r="994" ht="15.75" customHeight="1">
      <c r="A994" s="5">
        <v>993.0</v>
      </c>
      <c r="B994" s="39" t="s">
        <v>1871</v>
      </c>
      <c r="C994" s="7" t="s">
        <v>22</v>
      </c>
      <c r="D994" s="8">
        <v>44529.0</v>
      </c>
      <c r="E994" s="8" t="s">
        <v>23</v>
      </c>
      <c r="F994" s="8" t="s">
        <v>92</v>
      </c>
      <c r="G994" s="7" t="s">
        <v>1349</v>
      </c>
      <c r="H994" s="9" t="s">
        <v>26</v>
      </c>
      <c r="I994" s="5">
        <v>9001.0</v>
      </c>
      <c r="J994" s="7">
        <v>7.3</v>
      </c>
      <c r="K994" s="6" t="str">
        <f>IF(I994=9001,VLOOKUP(J994,'ISO-reference'!$C$1:$D$67,2,FALSE),IF(I994=45001,VLOOKUP(J994,'ISO-reference'!$A$1:$B$40,2,FALSE),IF(I994=21001,VLOOKUP(J994,'ISO-reference'!$E$1:$F$75,2,FALSE),"No ISO Mapping")))</f>
        <v> Awareness</v>
      </c>
      <c r="L994" s="7" t="s">
        <v>89</v>
      </c>
      <c r="M994" s="11"/>
      <c r="N994" s="12">
        <f>GSF!$D994+60</f>
        <v>44589</v>
      </c>
      <c r="O994" s="12">
        <v>44618.0</v>
      </c>
      <c r="P994" s="6" t="s">
        <v>1872</v>
      </c>
      <c r="Q994" s="5" t="str">
        <f t="shared" si="2"/>
        <v>Closed</v>
      </c>
      <c r="R994" s="10">
        <f t="shared" si="41"/>
        <v>89</v>
      </c>
      <c r="S994" s="10">
        <f t="shared" si="4"/>
        <v>29</v>
      </c>
      <c r="T994" s="5"/>
      <c r="U994" s="5">
        <v>51802.0</v>
      </c>
    </row>
    <row r="995" ht="15.75" customHeight="1">
      <c r="A995" s="13">
        <v>994.0</v>
      </c>
      <c r="B995" s="40" t="s">
        <v>1873</v>
      </c>
      <c r="C995" s="15" t="s">
        <v>22</v>
      </c>
      <c r="D995" s="16">
        <v>44529.0</v>
      </c>
      <c r="E995" s="16" t="s">
        <v>23</v>
      </c>
      <c r="F995" s="16" t="s">
        <v>92</v>
      </c>
      <c r="G995" s="15" t="s">
        <v>1349</v>
      </c>
      <c r="H995" s="9" t="s">
        <v>26</v>
      </c>
      <c r="I995" s="13">
        <v>9001.0</v>
      </c>
      <c r="J995" s="15" t="s">
        <v>1569</v>
      </c>
      <c r="K995" s="14" t="str">
        <f>IF(I995=9001,VLOOKUP(J995,'ISO-reference'!$C$1:$D$67,2,FALSE),IF(I995=45001,VLOOKUP(J995,'ISO-reference'!$A$1:$B$40,2,FALSE),IF(I995=21001,VLOOKUP(J995,'ISO-reference'!$E$1:$F$75,2,FALSE),"No ISO Mapping")))</f>
        <v> Management review inputs</v>
      </c>
      <c r="L995" s="15" t="s">
        <v>89</v>
      </c>
      <c r="M995" s="18"/>
      <c r="N995" s="19">
        <f>GSF!$D995+60</f>
        <v>44589</v>
      </c>
      <c r="O995" s="19">
        <v>44618.0</v>
      </c>
      <c r="P995" s="14" t="s">
        <v>1874</v>
      </c>
      <c r="Q995" s="13" t="str">
        <f t="shared" si="2"/>
        <v>Closed</v>
      </c>
      <c r="R995" s="17">
        <f t="shared" si="41"/>
        <v>89</v>
      </c>
      <c r="S995" s="17">
        <f t="shared" si="4"/>
        <v>29</v>
      </c>
      <c r="T995" s="13"/>
      <c r="U995" s="13">
        <v>51803.0</v>
      </c>
    </row>
    <row r="996" ht="15.75" hidden="1" customHeight="1">
      <c r="A996" s="5">
        <v>995.0</v>
      </c>
      <c r="B996" s="39" t="s">
        <v>1875</v>
      </c>
      <c r="C996" s="7" t="s">
        <v>22</v>
      </c>
      <c r="D996" s="8">
        <v>44529.0</v>
      </c>
      <c r="E996" s="8" t="s">
        <v>23</v>
      </c>
      <c r="F996" s="8" t="s">
        <v>92</v>
      </c>
      <c r="G996" s="7" t="s">
        <v>1349</v>
      </c>
      <c r="H996" s="20" t="s">
        <v>105</v>
      </c>
      <c r="I996" s="5">
        <v>9001.0</v>
      </c>
      <c r="J996" s="7">
        <v>8.1</v>
      </c>
      <c r="K996" s="6" t="str">
        <f>IF(I996=9001,VLOOKUP(J996,'ISO-reference'!$C$1:$D$67,2,FALSE),IF(I996=45001,VLOOKUP(J996,'ISO-reference'!$A$1:$B$40,2,FALSE),IF(I996=21001,VLOOKUP(J996,'ISO-reference'!$E$1:$F$75,2,FALSE),"No ISO Mapping")))</f>
        <v> Operational planning and control</v>
      </c>
      <c r="L996" s="7" t="s">
        <v>35</v>
      </c>
      <c r="M996" s="11"/>
      <c r="N996" s="12">
        <f>GSF!$D996+60</f>
        <v>44589</v>
      </c>
      <c r="O996" s="12">
        <v>44597.0</v>
      </c>
      <c r="P996" s="6" t="s">
        <v>1876</v>
      </c>
      <c r="Q996" s="5" t="str">
        <f t="shared" si="2"/>
        <v>Closed</v>
      </c>
      <c r="R996" s="10">
        <f t="shared" si="41"/>
        <v>68</v>
      </c>
      <c r="S996" s="10">
        <f t="shared" si="4"/>
        <v>8</v>
      </c>
      <c r="T996" s="5"/>
      <c r="U996" s="5">
        <v>51804.0</v>
      </c>
    </row>
    <row r="997" ht="15.75" hidden="1" customHeight="1">
      <c r="A997" s="13">
        <v>996.0</v>
      </c>
      <c r="B997" s="14" t="s">
        <v>1877</v>
      </c>
      <c r="C997" s="15" t="s">
        <v>22</v>
      </c>
      <c r="D997" s="16">
        <v>44529.0</v>
      </c>
      <c r="E997" s="16" t="s">
        <v>23</v>
      </c>
      <c r="F997" s="16" t="s">
        <v>92</v>
      </c>
      <c r="G997" s="15" t="s">
        <v>1349</v>
      </c>
      <c r="H997" s="20" t="s">
        <v>105</v>
      </c>
      <c r="I997" s="13">
        <v>9001.0</v>
      </c>
      <c r="J997" s="15" t="s">
        <v>88</v>
      </c>
      <c r="K997" s="14" t="str">
        <f>IF(I997=9001,VLOOKUP(J997,'ISO-reference'!$C$1:$D$67,2,FALSE),IF(I997=45001,VLOOKUP(J997,'ISO-reference'!$A$1:$B$40,2,FALSE),IF(I997=21001,VLOOKUP(J997,'ISO-reference'!$E$1:$F$75,2,FALSE),"No ISO Mapping")))</f>
        <v> Control of documented information</v>
      </c>
      <c r="L997" s="15" t="s">
        <v>35</v>
      </c>
      <c r="M997" s="18"/>
      <c r="N997" s="19">
        <f>GSF!$D997+60</f>
        <v>44589</v>
      </c>
      <c r="O997" s="19">
        <v>44597.0</v>
      </c>
      <c r="P997" s="14" t="s">
        <v>1878</v>
      </c>
      <c r="Q997" s="13" t="str">
        <f t="shared" si="2"/>
        <v>Closed</v>
      </c>
      <c r="R997" s="17">
        <f t="shared" si="41"/>
        <v>68</v>
      </c>
      <c r="S997" s="17">
        <f t="shared" si="4"/>
        <v>8</v>
      </c>
      <c r="T997" s="13"/>
      <c r="U997" s="13">
        <v>51805.0</v>
      </c>
    </row>
    <row r="998" ht="15.75" hidden="1" customHeight="1">
      <c r="A998" s="5">
        <v>997.0</v>
      </c>
      <c r="B998" s="39" t="s">
        <v>1879</v>
      </c>
      <c r="C998" s="7" t="s">
        <v>22</v>
      </c>
      <c r="D998" s="8">
        <v>44529.0</v>
      </c>
      <c r="E998" s="8" t="s">
        <v>23</v>
      </c>
      <c r="F998" s="8" t="s">
        <v>92</v>
      </c>
      <c r="G998" s="7" t="s">
        <v>1349</v>
      </c>
      <c r="H998" s="20" t="s">
        <v>105</v>
      </c>
      <c r="I998" s="5">
        <v>9001.0</v>
      </c>
      <c r="J998" s="7" t="s">
        <v>88</v>
      </c>
      <c r="K998" s="6" t="str">
        <f>IF(I998=9001,VLOOKUP(J998,'ISO-reference'!$C$1:$D$67,2,FALSE),IF(I998=45001,VLOOKUP(J998,'ISO-reference'!$A$1:$B$40,2,FALSE),IF(I998=21001,VLOOKUP(J998,'ISO-reference'!$E$1:$F$75,2,FALSE),"No ISO Mapping")))</f>
        <v> Control of documented information</v>
      </c>
      <c r="L998" s="7" t="s">
        <v>27</v>
      </c>
      <c r="M998" s="11"/>
      <c r="N998" s="12">
        <f>GSF!$D998+60</f>
        <v>44589</v>
      </c>
      <c r="O998" s="12">
        <v>44616.0</v>
      </c>
      <c r="P998" s="6" t="s">
        <v>1880</v>
      </c>
      <c r="Q998" s="5" t="str">
        <f t="shared" si="2"/>
        <v>Closed</v>
      </c>
      <c r="R998" s="10">
        <f t="shared" si="41"/>
        <v>87</v>
      </c>
      <c r="S998" s="10">
        <f t="shared" si="4"/>
        <v>27</v>
      </c>
      <c r="T998" s="5"/>
      <c r="U998" s="5">
        <v>51806.0</v>
      </c>
    </row>
    <row r="999" ht="15.75" hidden="1" customHeight="1">
      <c r="A999" s="13">
        <v>998.0</v>
      </c>
      <c r="B999" s="40" t="s">
        <v>1881</v>
      </c>
      <c r="C999" s="15" t="s">
        <v>22</v>
      </c>
      <c r="D999" s="16">
        <v>44529.0</v>
      </c>
      <c r="E999" s="16" t="s">
        <v>23</v>
      </c>
      <c r="F999" s="16" t="s">
        <v>92</v>
      </c>
      <c r="G999" s="15" t="s">
        <v>1349</v>
      </c>
      <c r="H999" s="20" t="s">
        <v>105</v>
      </c>
      <c r="I999" s="13">
        <v>9001.0</v>
      </c>
      <c r="J999" s="15">
        <v>6.1</v>
      </c>
      <c r="K999" s="14" t="str">
        <f>IF(I999=9001,VLOOKUP(J999,'ISO-reference'!$C$1:$D$67,2,FALSE),IF(I999=45001,VLOOKUP(J999,'ISO-reference'!$A$1:$B$40,2,FALSE),IF(I999=21001,VLOOKUP(J999,'ISO-reference'!$E$1:$F$75,2,FALSE),"No ISO Mapping")))</f>
        <v> Address risk &amp; opportunity</v>
      </c>
      <c r="L999" s="15" t="s">
        <v>30</v>
      </c>
      <c r="M999" s="18"/>
      <c r="N999" s="19">
        <f>GSF!$D999+60</f>
        <v>44589</v>
      </c>
      <c r="O999" s="19">
        <v>44600.0</v>
      </c>
      <c r="P999" s="14" t="s">
        <v>1882</v>
      </c>
      <c r="Q999" s="13" t="str">
        <f t="shared" si="2"/>
        <v>Closed</v>
      </c>
      <c r="R999" s="17">
        <f t="shared" si="41"/>
        <v>71</v>
      </c>
      <c r="S999" s="17">
        <f t="shared" si="4"/>
        <v>11</v>
      </c>
      <c r="T999" s="13"/>
      <c r="U999" s="13">
        <v>51807.0</v>
      </c>
    </row>
    <row r="1000" ht="15.75" hidden="1" customHeight="1">
      <c r="A1000" s="5">
        <v>999.0</v>
      </c>
      <c r="B1000" s="39" t="s">
        <v>1883</v>
      </c>
      <c r="C1000" s="7" t="s">
        <v>22</v>
      </c>
      <c r="D1000" s="8">
        <v>44529.0</v>
      </c>
      <c r="E1000" s="8" t="s">
        <v>23</v>
      </c>
      <c r="F1000" s="8" t="s">
        <v>92</v>
      </c>
      <c r="G1000" s="7" t="s">
        <v>1349</v>
      </c>
      <c r="H1000" s="20" t="s">
        <v>105</v>
      </c>
      <c r="I1000" s="5">
        <v>9001.0</v>
      </c>
      <c r="J1000" s="7">
        <v>10.2</v>
      </c>
      <c r="K1000" s="6" t="str">
        <f>IF(I1000=9001,VLOOKUP(J1000,'ISO-reference'!$C$1:$D$67,2,FALSE),IF(I1000=45001,VLOOKUP(J1000,'ISO-reference'!$A$1:$B$40,2,FALSE),IF(I1000=21001,VLOOKUP(J1000,'ISO-reference'!$E$1:$F$75,2,FALSE),"No ISO Mapping")))</f>
        <v> Nonconformity &amp; corrective action</v>
      </c>
      <c r="L1000" s="7" t="s">
        <v>89</v>
      </c>
      <c r="M1000" s="11"/>
      <c r="N1000" s="12">
        <f>GSF!$D1000+60</f>
        <v>44589</v>
      </c>
      <c r="O1000" s="12">
        <v>44616.0</v>
      </c>
      <c r="P1000" s="6" t="s">
        <v>1884</v>
      </c>
      <c r="Q1000" s="5" t="str">
        <f t="shared" si="2"/>
        <v>Closed</v>
      </c>
      <c r="R1000" s="10">
        <f t="shared" si="41"/>
        <v>87</v>
      </c>
      <c r="S1000" s="10">
        <f t="shared" si="4"/>
        <v>27</v>
      </c>
      <c r="T1000" s="5"/>
      <c r="U1000" s="5">
        <v>51809.0</v>
      </c>
    </row>
    <row r="1001" ht="15.75" hidden="1" customHeight="1">
      <c r="A1001" s="13">
        <v>1000.0</v>
      </c>
      <c r="B1001" s="40" t="s">
        <v>1885</v>
      </c>
      <c r="C1001" s="15" t="s">
        <v>22</v>
      </c>
      <c r="D1001" s="16">
        <v>44529.0</v>
      </c>
      <c r="E1001" s="16" t="s">
        <v>23</v>
      </c>
      <c r="F1001" s="16" t="s">
        <v>92</v>
      </c>
      <c r="G1001" s="15" t="s">
        <v>1349</v>
      </c>
      <c r="H1001" s="20" t="s">
        <v>105</v>
      </c>
      <c r="I1001" s="13">
        <v>9001.0</v>
      </c>
      <c r="J1001" s="15">
        <v>6.1</v>
      </c>
      <c r="K1001" s="14" t="str">
        <f>IF(I1001=9001,VLOOKUP(J1001,'ISO-reference'!$C$1:$D$67,2,FALSE),IF(I1001=45001,VLOOKUP(J1001,'ISO-reference'!$A$1:$B$40,2,FALSE),IF(I1001=21001,VLOOKUP(J1001,'ISO-reference'!$E$1:$F$75,2,FALSE),"No ISO Mapping")))</f>
        <v> Address risk &amp; opportunity</v>
      </c>
      <c r="L1001" s="15" t="s">
        <v>30</v>
      </c>
      <c r="M1001" s="18"/>
      <c r="N1001" s="19">
        <f>GSF!$D1001+60</f>
        <v>44589</v>
      </c>
      <c r="O1001" s="19">
        <v>44600.0</v>
      </c>
      <c r="P1001" s="14" t="s">
        <v>1886</v>
      </c>
      <c r="Q1001" s="13" t="str">
        <f t="shared" si="2"/>
        <v>Closed</v>
      </c>
      <c r="R1001" s="17">
        <f t="shared" si="41"/>
        <v>71</v>
      </c>
      <c r="S1001" s="17">
        <f t="shared" si="4"/>
        <v>11</v>
      </c>
      <c r="T1001" s="13"/>
      <c r="U1001" s="13">
        <v>51810.0</v>
      </c>
    </row>
    <row r="1002" ht="15.75" hidden="1" customHeight="1">
      <c r="A1002" s="5">
        <v>1001.0</v>
      </c>
      <c r="B1002" s="39" t="s">
        <v>1887</v>
      </c>
      <c r="C1002" s="7" t="s">
        <v>22</v>
      </c>
      <c r="D1002" s="8">
        <v>44529.0</v>
      </c>
      <c r="E1002" s="8" t="s">
        <v>23</v>
      </c>
      <c r="F1002" s="8" t="s">
        <v>92</v>
      </c>
      <c r="G1002" s="7" t="s">
        <v>1349</v>
      </c>
      <c r="H1002" s="20" t="s">
        <v>105</v>
      </c>
      <c r="I1002" s="5">
        <v>9001.0</v>
      </c>
      <c r="J1002" s="7" t="s">
        <v>72</v>
      </c>
      <c r="K1002" s="6" t="str">
        <f>IF(I1002=9001,VLOOKUP(J1002,'ISO-reference'!$C$1:$D$67,2,FALSE),IF(I1002=45001,VLOOKUP(J1002,'ISO-reference'!$A$1:$B$40,2,FALSE),IF(I1002=21001,VLOOKUP(J1002,'ISO-reference'!$E$1:$F$75,2,FALSE),"No ISO Mapping")))</f>
        <v> Creating and updating</v>
      </c>
      <c r="L1002" s="7" t="s">
        <v>30</v>
      </c>
      <c r="M1002" s="11"/>
      <c r="N1002" s="12">
        <f>GSF!$D1002+60</f>
        <v>44589</v>
      </c>
      <c r="O1002" s="12">
        <v>44600.0</v>
      </c>
      <c r="P1002" s="6" t="s">
        <v>1888</v>
      </c>
      <c r="Q1002" s="5" t="str">
        <f t="shared" si="2"/>
        <v>Closed</v>
      </c>
      <c r="R1002" s="10">
        <f t="shared" si="41"/>
        <v>71</v>
      </c>
      <c r="S1002" s="10">
        <f t="shared" si="4"/>
        <v>11</v>
      </c>
      <c r="T1002" s="5"/>
      <c r="U1002" s="5">
        <v>51811.0</v>
      </c>
    </row>
    <row r="1003" ht="15.75" hidden="1" customHeight="1">
      <c r="A1003" s="13">
        <v>1002.0</v>
      </c>
      <c r="B1003" s="40" t="s">
        <v>1889</v>
      </c>
      <c r="C1003" s="15" t="s">
        <v>22</v>
      </c>
      <c r="D1003" s="16">
        <v>44529.0</v>
      </c>
      <c r="E1003" s="16" t="s">
        <v>23</v>
      </c>
      <c r="F1003" s="16" t="s">
        <v>92</v>
      </c>
      <c r="G1003" s="15" t="s">
        <v>1349</v>
      </c>
      <c r="H1003" s="20" t="s">
        <v>105</v>
      </c>
      <c r="I1003" s="13">
        <v>45001.0</v>
      </c>
      <c r="J1003" s="15" t="s">
        <v>615</v>
      </c>
      <c r="K1003" s="14" t="str">
        <f>IF(I1003=9001,VLOOKUP(J1003,'ISO-reference'!$C$1:$D$67,2,FALSE),IF(I1003=45001,VLOOKUP(J1003,'ISO-reference'!$A$1:$B$40,2,FALSE),IF(I1003=21001,VLOOKUP(J1003,'ISO-reference'!$E$1:$F$75,2,FALSE),"No ISO Mapping")))</f>
        <v> Eliminating Hazards and reducing OH&amp;S risks</v>
      </c>
      <c r="L1003" s="15" t="s">
        <v>30</v>
      </c>
      <c r="M1003" s="18"/>
      <c r="N1003" s="19">
        <f>GSF!$D1003+60</f>
        <v>44589</v>
      </c>
      <c r="O1003" s="19">
        <v>44597.0</v>
      </c>
      <c r="P1003" s="14" t="s">
        <v>1890</v>
      </c>
      <c r="Q1003" s="13" t="str">
        <f t="shared" si="2"/>
        <v>Closed</v>
      </c>
      <c r="R1003" s="17">
        <f t="shared" si="41"/>
        <v>68</v>
      </c>
      <c r="S1003" s="17">
        <f t="shared" si="4"/>
        <v>8</v>
      </c>
      <c r="T1003" s="13"/>
      <c r="U1003" s="13">
        <v>51812.0</v>
      </c>
    </row>
    <row r="1004" ht="15.75" hidden="1" customHeight="1">
      <c r="A1004" s="5">
        <v>1003.0</v>
      </c>
      <c r="B1004" s="6" t="s">
        <v>1891</v>
      </c>
      <c r="C1004" s="7" t="s">
        <v>22</v>
      </c>
      <c r="D1004" s="8">
        <v>44529.0</v>
      </c>
      <c r="E1004" s="8" t="s">
        <v>23</v>
      </c>
      <c r="F1004" s="8" t="s">
        <v>92</v>
      </c>
      <c r="G1004" s="7" t="s">
        <v>1349</v>
      </c>
      <c r="H1004" s="20" t="s">
        <v>105</v>
      </c>
      <c r="I1004" s="5">
        <v>45001.0</v>
      </c>
      <c r="J1004" s="5">
        <v>7.2</v>
      </c>
      <c r="K1004" s="6" t="str">
        <f>IF(I1004=9001,VLOOKUP(J1004,'ISO-reference'!$C$1:$D$67,2,FALSE),IF(I1004=45001,VLOOKUP(J1004,'ISO-reference'!$A$1:$B$40,2,FALSE),IF(I1004=21001,VLOOKUP(J1004,'ISO-reference'!$E$1:$F$75,2,FALSE),"No ISO Mapping")))</f>
        <v> Competence</v>
      </c>
      <c r="L1004" s="7" t="s">
        <v>27</v>
      </c>
      <c r="M1004" s="11"/>
      <c r="N1004" s="12">
        <f>GSF!$D1004+60</f>
        <v>44589</v>
      </c>
      <c r="O1004" s="12">
        <v>44597.0</v>
      </c>
      <c r="P1004" s="6" t="s">
        <v>1892</v>
      </c>
      <c r="Q1004" s="5" t="str">
        <f t="shared" si="2"/>
        <v>Closed</v>
      </c>
      <c r="R1004" s="10">
        <f t="shared" si="41"/>
        <v>68</v>
      </c>
      <c r="S1004" s="10">
        <f t="shared" si="4"/>
        <v>8</v>
      </c>
      <c r="T1004" s="5"/>
      <c r="U1004" s="5">
        <v>51813.0</v>
      </c>
    </row>
    <row r="1005" ht="15.75" hidden="1" customHeight="1">
      <c r="A1005" s="13">
        <v>1004.0</v>
      </c>
      <c r="B1005" s="40" t="s">
        <v>1893</v>
      </c>
      <c r="C1005" s="15" t="s">
        <v>22</v>
      </c>
      <c r="D1005" s="16">
        <v>44529.0</v>
      </c>
      <c r="E1005" s="16" t="s">
        <v>23</v>
      </c>
      <c r="F1005" s="16" t="s">
        <v>92</v>
      </c>
      <c r="G1005" s="15" t="s">
        <v>1349</v>
      </c>
      <c r="H1005" s="20" t="s">
        <v>105</v>
      </c>
      <c r="I1005" s="13">
        <v>45001.0</v>
      </c>
      <c r="J1005" s="15" t="s">
        <v>615</v>
      </c>
      <c r="K1005" s="14" t="str">
        <f>IF(I1005=9001,VLOOKUP(J1005,'ISO-reference'!$C$1:$D$67,2,FALSE),IF(I1005=45001,VLOOKUP(J1005,'ISO-reference'!$A$1:$B$40,2,FALSE),IF(I1005=21001,VLOOKUP(J1005,'ISO-reference'!$E$1:$F$75,2,FALSE),"No ISO Mapping")))</f>
        <v> Eliminating Hazards and reducing OH&amp;S risks</v>
      </c>
      <c r="L1005" s="15" t="s">
        <v>30</v>
      </c>
      <c r="M1005" s="18"/>
      <c r="N1005" s="19">
        <f>GSF!$D1005+60</f>
        <v>44589</v>
      </c>
      <c r="O1005" s="19">
        <v>44597.0</v>
      </c>
      <c r="P1005" s="14" t="s">
        <v>1894</v>
      </c>
      <c r="Q1005" s="13" t="str">
        <f t="shared" si="2"/>
        <v>Closed</v>
      </c>
      <c r="R1005" s="17">
        <f t="shared" si="41"/>
        <v>68</v>
      </c>
      <c r="S1005" s="17">
        <f t="shared" si="4"/>
        <v>8</v>
      </c>
      <c r="T1005" s="13"/>
      <c r="U1005" s="13">
        <v>51814.0</v>
      </c>
    </row>
    <row r="1006" ht="15.75" hidden="1" customHeight="1">
      <c r="A1006" s="5">
        <v>1005.0</v>
      </c>
      <c r="B1006" s="39" t="s">
        <v>1895</v>
      </c>
      <c r="C1006" s="7" t="s">
        <v>22</v>
      </c>
      <c r="D1006" s="8">
        <v>44529.0</v>
      </c>
      <c r="E1006" s="8" t="s">
        <v>23</v>
      </c>
      <c r="F1006" s="8" t="s">
        <v>92</v>
      </c>
      <c r="G1006" s="7" t="s">
        <v>1349</v>
      </c>
      <c r="H1006" s="20" t="s">
        <v>105</v>
      </c>
      <c r="I1006" s="5">
        <v>45001.0</v>
      </c>
      <c r="J1006" s="7" t="s">
        <v>615</v>
      </c>
      <c r="K1006" s="6" t="str">
        <f>IF(I1006=9001,VLOOKUP(J1006,'ISO-reference'!$C$1:$D$67,2,FALSE),IF(I1006=45001,VLOOKUP(J1006,'ISO-reference'!$A$1:$B$40,2,FALSE),IF(I1006=21001,VLOOKUP(J1006,'ISO-reference'!$E$1:$F$75,2,FALSE),"No ISO Mapping")))</f>
        <v> Eliminating Hazards and reducing OH&amp;S risks</v>
      </c>
      <c r="L1006" s="7" t="s">
        <v>30</v>
      </c>
      <c r="M1006" s="11"/>
      <c r="N1006" s="12">
        <f>GSF!$D1006+60</f>
        <v>44589</v>
      </c>
      <c r="O1006" s="12">
        <v>44600.0</v>
      </c>
      <c r="P1006" s="6" t="s">
        <v>1896</v>
      </c>
      <c r="Q1006" s="5" t="str">
        <f t="shared" si="2"/>
        <v>Closed</v>
      </c>
      <c r="R1006" s="10">
        <f t="shared" si="41"/>
        <v>71</v>
      </c>
      <c r="S1006" s="10">
        <f t="shared" si="4"/>
        <v>11</v>
      </c>
      <c r="T1006" s="5"/>
      <c r="U1006" s="5">
        <v>51815.0</v>
      </c>
    </row>
    <row r="1007" ht="15.75" hidden="1" customHeight="1">
      <c r="A1007" s="13">
        <v>1006.0</v>
      </c>
      <c r="B1007" s="40" t="s">
        <v>1897</v>
      </c>
      <c r="C1007" s="15" t="s">
        <v>22</v>
      </c>
      <c r="D1007" s="16">
        <v>44529.0</v>
      </c>
      <c r="E1007" s="16" t="s">
        <v>23</v>
      </c>
      <c r="F1007" s="16" t="s">
        <v>92</v>
      </c>
      <c r="G1007" s="15" t="s">
        <v>1349</v>
      </c>
      <c r="H1007" s="20" t="s">
        <v>105</v>
      </c>
      <c r="I1007" s="13">
        <v>45001.0</v>
      </c>
      <c r="J1007" s="15" t="s">
        <v>615</v>
      </c>
      <c r="K1007" s="14" t="str">
        <f>IF(I1007=9001,VLOOKUP(J1007,'ISO-reference'!$C$1:$D$67,2,FALSE),IF(I1007=45001,VLOOKUP(J1007,'ISO-reference'!$A$1:$B$40,2,FALSE),IF(I1007=21001,VLOOKUP(J1007,'ISO-reference'!$E$1:$F$75,2,FALSE),"No ISO Mapping")))</f>
        <v> Eliminating Hazards and reducing OH&amp;S risks</v>
      </c>
      <c r="L1007" s="15" t="s">
        <v>30</v>
      </c>
      <c r="M1007" s="18"/>
      <c r="N1007" s="19">
        <f>GSF!$D1007+60</f>
        <v>44589</v>
      </c>
      <c r="O1007" s="19">
        <v>44616.0</v>
      </c>
      <c r="P1007" s="14" t="s">
        <v>1898</v>
      </c>
      <c r="Q1007" s="13" t="str">
        <f t="shared" si="2"/>
        <v>Closed</v>
      </c>
      <c r="R1007" s="17">
        <f t="shared" si="41"/>
        <v>87</v>
      </c>
      <c r="S1007" s="17">
        <f t="shared" si="4"/>
        <v>27</v>
      </c>
      <c r="T1007" s="13"/>
      <c r="U1007" s="13">
        <v>51816.0</v>
      </c>
    </row>
    <row r="1008" ht="15.75" hidden="1" customHeight="1">
      <c r="A1008" s="5">
        <v>1007.0</v>
      </c>
      <c r="B1008" s="39" t="s">
        <v>1899</v>
      </c>
      <c r="C1008" s="7" t="s">
        <v>22</v>
      </c>
      <c r="D1008" s="8">
        <v>44529.0</v>
      </c>
      <c r="E1008" s="8" t="s">
        <v>23</v>
      </c>
      <c r="F1008" s="8" t="s">
        <v>92</v>
      </c>
      <c r="G1008" s="7" t="s">
        <v>1349</v>
      </c>
      <c r="H1008" s="20" t="s">
        <v>33</v>
      </c>
      <c r="I1008" s="5">
        <v>9001.0</v>
      </c>
      <c r="J1008" s="7" t="s">
        <v>1123</v>
      </c>
      <c r="K1008" s="6" t="str">
        <f>IF(I1008=9001,VLOOKUP(J1008,'ISO-reference'!$C$1:$D$67,2,FALSE),IF(I1008=45001,VLOOKUP(J1008,'ISO-reference'!$A$1:$B$40,2,FALSE),IF(I1008=21001,VLOOKUP(J1008,'ISO-reference'!$E$1:$F$75,2,FALSE),"No ISO Mapping")))</f>
        <v> Property belonging to customers or external providers</v>
      </c>
      <c r="L1008" s="7" t="s">
        <v>27</v>
      </c>
      <c r="M1008" s="11"/>
      <c r="N1008" s="12">
        <f>GSF!$D1008+60</f>
        <v>44589</v>
      </c>
      <c r="O1008" s="12">
        <v>44616.0</v>
      </c>
      <c r="P1008" s="6" t="s">
        <v>1900</v>
      </c>
      <c r="Q1008" s="5" t="str">
        <f t="shared" si="2"/>
        <v>Closed</v>
      </c>
      <c r="R1008" s="10">
        <f t="shared" si="41"/>
        <v>87</v>
      </c>
      <c r="S1008" s="10">
        <f t="shared" si="4"/>
        <v>27</v>
      </c>
      <c r="T1008" s="5"/>
      <c r="U1008" s="5">
        <v>51817.0</v>
      </c>
    </row>
    <row r="1009" ht="15.75" hidden="1" customHeight="1">
      <c r="A1009" s="13">
        <v>1008.0</v>
      </c>
      <c r="B1009" s="40" t="s">
        <v>1901</v>
      </c>
      <c r="C1009" s="15" t="s">
        <v>22</v>
      </c>
      <c r="D1009" s="16">
        <v>44529.0</v>
      </c>
      <c r="E1009" s="16" t="s">
        <v>23</v>
      </c>
      <c r="F1009" s="16" t="s">
        <v>92</v>
      </c>
      <c r="G1009" s="15" t="s">
        <v>1349</v>
      </c>
      <c r="H1009" s="20" t="s">
        <v>33</v>
      </c>
      <c r="I1009" s="13">
        <v>9001.0</v>
      </c>
      <c r="J1009" s="15" t="s">
        <v>971</v>
      </c>
      <c r="K1009" s="14" t="str">
        <f>IF(I1009=9001,VLOOKUP(J1009,'ISO-reference'!$C$1:$D$67,2,FALSE),IF(I1009=45001,VLOOKUP(J1009,'ISO-reference'!$A$1:$B$40,2,FALSE),IF(I1009=21001,VLOOKUP(J1009,'ISO-reference'!$E$1:$F$75,2,FALSE),"No ISO Mapping")))</f>
        <v> Customer satisfaction</v>
      </c>
      <c r="L1009" s="15" t="s">
        <v>512</v>
      </c>
      <c r="M1009" s="18"/>
      <c r="N1009" s="19">
        <f>GSF!$D1009+60</f>
        <v>44589</v>
      </c>
      <c r="O1009" s="19">
        <v>44600.0</v>
      </c>
      <c r="P1009" s="14" t="s">
        <v>1902</v>
      </c>
      <c r="Q1009" s="13" t="str">
        <f t="shared" si="2"/>
        <v>Closed</v>
      </c>
      <c r="R1009" s="17">
        <f t="shared" si="41"/>
        <v>71</v>
      </c>
      <c r="S1009" s="17">
        <f t="shared" si="4"/>
        <v>11</v>
      </c>
      <c r="T1009" s="13"/>
      <c r="U1009" s="13">
        <v>51818.0</v>
      </c>
    </row>
    <row r="1010" ht="15.75" hidden="1" customHeight="1">
      <c r="A1010" s="5">
        <v>1009.0</v>
      </c>
      <c r="B1010" s="39" t="s">
        <v>1903</v>
      </c>
      <c r="C1010" s="7" t="s">
        <v>22</v>
      </c>
      <c r="D1010" s="8">
        <v>44529.0</v>
      </c>
      <c r="E1010" s="8" t="s">
        <v>23</v>
      </c>
      <c r="F1010" s="8" t="s">
        <v>92</v>
      </c>
      <c r="G1010" s="7" t="s">
        <v>1349</v>
      </c>
      <c r="H1010" s="20" t="s">
        <v>33</v>
      </c>
      <c r="I1010" s="5">
        <v>9001.0</v>
      </c>
      <c r="J1010" s="7">
        <v>7.3</v>
      </c>
      <c r="K1010" s="6" t="str">
        <f>IF(I1010=9001,VLOOKUP(J1010,'ISO-reference'!$C$1:$D$67,2,FALSE),IF(I1010=45001,VLOOKUP(J1010,'ISO-reference'!$A$1:$B$40,2,FALSE),IF(I1010=21001,VLOOKUP(J1010,'ISO-reference'!$E$1:$F$75,2,FALSE),"No ISO Mapping")))</f>
        <v> Awareness</v>
      </c>
      <c r="L1010" s="7" t="s">
        <v>111</v>
      </c>
      <c r="M1010" s="11"/>
      <c r="N1010" s="12">
        <f>GSF!$D1010+60</f>
        <v>44589</v>
      </c>
      <c r="O1010" s="12">
        <v>44616.0</v>
      </c>
      <c r="P1010" s="6" t="s">
        <v>1904</v>
      </c>
      <c r="Q1010" s="5" t="str">
        <f t="shared" si="2"/>
        <v>Closed</v>
      </c>
      <c r="R1010" s="10">
        <f t="shared" si="41"/>
        <v>87</v>
      </c>
      <c r="S1010" s="10">
        <f t="shared" si="4"/>
        <v>27</v>
      </c>
      <c r="T1010" s="5"/>
      <c r="U1010" s="5">
        <v>51819.0</v>
      </c>
    </row>
    <row r="1011" ht="15.75" hidden="1" customHeight="1">
      <c r="A1011" s="13">
        <v>1010.0</v>
      </c>
      <c r="B1011" s="40" t="s">
        <v>1905</v>
      </c>
      <c r="C1011" s="15" t="s">
        <v>22</v>
      </c>
      <c r="D1011" s="16">
        <v>44530.0</v>
      </c>
      <c r="E1011" s="16" t="s">
        <v>23</v>
      </c>
      <c r="F1011" s="16" t="s">
        <v>92</v>
      </c>
      <c r="G1011" s="15" t="s">
        <v>1312</v>
      </c>
      <c r="H1011" s="20" t="s">
        <v>33</v>
      </c>
      <c r="I1011" s="13">
        <v>9001.0</v>
      </c>
      <c r="J1011" s="15" t="s">
        <v>72</v>
      </c>
      <c r="K1011" s="14" t="str">
        <f>IF(I1011=9001,VLOOKUP(J1011,'ISO-reference'!$C$1:$D$67,2,FALSE),IF(I1011=45001,VLOOKUP(J1011,'ISO-reference'!$A$1:$B$40,2,FALSE),IF(I1011=21001,VLOOKUP(J1011,'ISO-reference'!$E$1:$F$75,2,FALSE),"No ISO Mapping")))</f>
        <v> Creating and updating</v>
      </c>
      <c r="L1011" s="15" t="s">
        <v>30</v>
      </c>
      <c r="M1011" s="18"/>
      <c r="N1011" s="19">
        <f>GSF!$D1011+60</f>
        <v>44590</v>
      </c>
      <c r="O1011" s="19">
        <v>44616.0</v>
      </c>
      <c r="P1011" s="14" t="s">
        <v>1906</v>
      </c>
      <c r="Q1011" s="13" t="str">
        <f t="shared" si="2"/>
        <v>Closed</v>
      </c>
      <c r="R1011" s="17">
        <f t="shared" si="41"/>
        <v>86</v>
      </c>
      <c r="S1011" s="17">
        <f t="shared" si="4"/>
        <v>26</v>
      </c>
      <c r="T1011" s="13"/>
      <c r="U1011" s="13">
        <v>51822.0</v>
      </c>
    </row>
    <row r="1012" ht="15.75" hidden="1" customHeight="1">
      <c r="A1012" s="5">
        <v>1011.0</v>
      </c>
      <c r="B1012" s="39" t="s">
        <v>1907</v>
      </c>
      <c r="C1012" s="7" t="s">
        <v>22</v>
      </c>
      <c r="D1012" s="8">
        <v>44530.0</v>
      </c>
      <c r="E1012" s="8" t="s">
        <v>23</v>
      </c>
      <c r="F1012" s="8" t="s">
        <v>92</v>
      </c>
      <c r="G1012" s="7" t="s">
        <v>1312</v>
      </c>
      <c r="H1012" s="20" t="s">
        <v>33</v>
      </c>
      <c r="I1012" s="5">
        <v>45001.0</v>
      </c>
      <c r="J1012" s="7" t="s">
        <v>456</v>
      </c>
      <c r="K1012" s="6" t="str">
        <f>IF(I1012=9001,VLOOKUP(J1012,'ISO-reference'!$C$1:$D$67,2,FALSE),IF(I1012=45001,VLOOKUP(J1012,'ISO-reference'!$A$1:$B$40,2,FALSE),IF(I1012=21001,VLOOKUP(J1012,'ISO-reference'!$E$1:$F$75,2,FALSE),"No ISO Mapping")))</f>
        <v> Hazard identification &amp; assessment of risks and opportunities</v>
      </c>
      <c r="L1012" s="7" t="s">
        <v>27</v>
      </c>
      <c r="M1012" s="11"/>
      <c r="N1012" s="12">
        <f>GSF!$D1012+60</f>
        <v>44590</v>
      </c>
      <c r="O1012" s="12">
        <v>44618.0</v>
      </c>
      <c r="P1012" s="6" t="s">
        <v>1908</v>
      </c>
      <c r="Q1012" s="5" t="str">
        <f t="shared" si="2"/>
        <v>Closed</v>
      </c>
      <c r="R1012" s="10">
        <f t="shared" si="41"/>
        <v>88</v>
      </c>
      <c r="S1012" s="10">
        <f t="shared" si="4"/>
        <v>28</v>
      </c>
      <c r="T1012" s="5"/>
      <c r="U1012" s="5">
        <v>51823.0</v>
      </c>
    </row>
    <row r="1013" ht="15.75" hidden="1" customHeight="1">
      <c r="A1013" s="13">
        <v>1012.0</v>
      </c>
      <c r="B1013" s="40" t="s">
        <v>1909</v>
      </c>
      <c r="C1013" s="15" t="s">
        <v>22</v>
      </c>
      <c r="D1013" s="16">
        <v>44530.0</v>
      </c>
      <c r="E1013" s="16" t="s">
        <v>23</v>
      </c>
      <c r="F1013" s="16" t="s">
        <v>92</v>
      </c>
      <c r="G1013" s="15" t="s">
        <v>1312</v>
      </c>
      <c r="H1013" s="20" t="s">
        <v>33</v>
      </c>
      <c r="I1013" s="13">
        <v>9001.0</v>
      </c>
      <c r="J1013" s="15">
        <v>7.2</v>
      </c>
      <c r="K1013" s="14" t="str">
        <f>IF(I1013=9001,VLOOKUP(J1013,'ISO-reference'!$C$1:$D$67,2,FALSE),IF(I1013=45001,VLOOKUP(J1013,'ISO-reference'!$A$1:$B$40,2,FALSE),IF(I1013=21001,VLOOKUP(J1013,'ISO-reference'!$E$1:$F$75,2,FALSE),"No ISO Mapping")))</f>
        <v> Competence</v>
      </c>
      <c r="L1013" s="15" t="s">
        <v>27</v>
      </c>
      <c r="M1013" s="18"/>
      <c r="N1013" s="19">
        <f>GSF!$D1013+60</f>
        <v>44590</v>
      </c>
      <c r="O1013" s="19">
        <v>44616.0</v>
      </c>
      <c r="P1013" s="14" t="s">
        <v>1910</v>
      </c>
      <c r="Q1013" s="13" t="str">
        <f t="shared" si="2"/>
        <v>Closed</v>
      </c>
      <c r="R1013" s="17">
        <f t="shared" si="41"/>
        <v>86</v>
      </c>
      <c r="S1013" s="17">
        <f t="shared" si="4"/>
        <v>26</v>
      </c>
      <c r="T1013" s="13"/>
      <c r="U1013" s="13">
        <v>51824.0</v>
      </c>
    </row>
    <row r="1014" ht="15.75" hidden="1" customHeight="1">
      <c r="A1014" s="5">
        <v>1013.0</v>
      </c>
      <c r="B1014" s="39" t="s">
        <v>1911</v>
      </c>
      <c r="C1014" s="7" t="s">
        <v>22</v>
      </c>
      <c r="D1014" s="8">
        <v>44530.0</v>
      </c>
      <c r="E1014" s="8" t="s">
        <v>23</v>
      </c>
      <c r="F1014" s="8" t="s">
        <v>92</v>
      </c>
      <c r="G1014" s="7" t="s">
        <v>1312</v>
      </c>
      <c r="H1014" s="20" t="s">
        <v>33</v>
      </c>
      <c r="I1014" s="5">
        <v>9001.0</v>
      </c>
      <c r="J1014" s="7">
        <v>7.3</v>
      </c>
      <c r="K1014" s="6" t="str">
        <f>IF(I1014=9001,VLOOKUP(J1014,'ISO-reference'!$C$1:$D$67,2,FALSE),IF(I1014=45001,VLOOKUP(J1014,'ISO-reference'!$A$1:$B$40,2,FALSE),IF(I1014=21001,VLOOKUP(J1014,'ISO-reference'!$E$1:$F$75,2,FALSE),"No ISO Mapping")))</f>
        <v> Awareness</v>
      </c>
      <c r="L1014" s="7" t="s">
        <v>111</v>
      </c>
      <c r="M1014" s="11"/>
      <c r="N1014" s="12">
        <f>GSF!$D1014+60</f>
        <v>44590</v>
      </c>
      <c r="O1014" s="12">
        <v>44616.0</v>
      </c>
      <c r="P1014" s="6" t="s">
        <v>1912</v>
      </c>
      <c r="Q1014" s="5" t="str">
        <f t="shared" si="2"/>
        <v>Closed</v>
      </c>
      <c r="R1014" s="10">
        <f t="shared" si="41"/>
        <v>86</v>
      </c>
      <c r="S1014" s="10">
        <f t="shared" si="4"/>
        <v>26</v>
      </c>
      <c r="T1014" s="5"/>
      <c r="U1014" s="5">
        <v>51825.0</v>
      </c>
    </row>
    <row r="1015" ht="15.75" hidden="1" customHeight="1">
      <c r="A1015" s="13">
        <v>1014.0</v>
      </c>
      <c r="B1015" s="40" t="s">
        <v>1913</v>
      </c>
      <c r="C1015" s="15" t="s">
        <v>22</v>
      </c>
      <c r="D1015" s="16">
        <v>44606.0</v>
      </c>
      <c r="E1015" s="16" t="s">
        <v>23</v>
      </c>
      <c r="F1015" s="16" t="s">
        <v>24</v>
      </c>
      <c r="G1015" s="15" t="s">
        <v>25</v>
      </c>
      <c r="H1015" s="20" t="s">
        <v>105</v>
      </c>
      <c r="I1015" s="13">
        <v>45001.0</v>
      </c>
      <c r="J1015" s="15" t="s">
        <v>615</v>
      </c>
      <c r="K1015" s="14" t="str">
        <f>IF(I1015=9001,VLOOKUP(J1015,'ISO-reference'!$C$1:$D$67,2,FALSE),IF(I1015=45001,VLOOKUP(J1015,'ISO-reference'!$A$1:$B$40,2,FALSE),IF(I1015=21001,VLOOKUP(J1015,'ISO-reference'!$E$1:$F$75,2,FALSE),"No ISO Mapping")))</f>
        <v> Eliminating Hazards and reducing OH&amp;S risks</v>
      </c>
      <c r="L1015" s="15" t="s">
        <v>30</v>
      </c>
      <c r="M1015" s="18"/>
      <c r="N1015" s="19">
        <f>GSF!$D1015+60</f>
        <v>44666</v>
      </c>
      <c r="O1015" s="19">
        <v>44620.0</v>
      </c>
      <c r="P1015" s="14" t="s">
        <v>1914</v>
      </c>
      <c r="Q1015" s="13" t="str">
        <f t="shared" si="2"/>
        <v>Closed</v>
      </c>
      <c r="R1015" s="17">
        <f t="shared" si="41"/>
        <v>14</v>
      </c>
      <c r="S1015" s="17">
        <f t="shared" si="4"/>
        <v>-46</v>
      </c>
      <c r="T1015" s="13"/>
      <c r="U1015" s="13">
        <v>54969.0</v>
      </c>
    </row>
    <row r="1016" ht="15.75" hidden="1" customHeight="1">
      <c r="A1016" s="5">
        <v>1015.0</v>
      </c>
      <c r="B1016" s="39" t="s">
        <v>1915</v>
      </c>
      <c r="C1016" s="7" t="s">
        <v>22</v>
      </c>
      <c r="D1016" s="8">
        <v>44606.0</v>
      </c>
      <c r="E1016" s="8" t="s">
        <v>23</v>
      </c>
      <c r="F1016" s="8" t="s">
        <v>24</v>
      </c>
      <c r="G1016" s="7" t="s">
        <v>25</v>
      </c>
      <c r="H1016" s="20" t="s">
        <v>105</v>
      </c>
      <c r="I1016" s="5">
        <v>45001.0</v>
      </c>
      <c r="J1016" s="7" t="s">
        <v>615</v>
      </c>
      <c r="K1016" s="6" t="str">
        <f>IF(I1016=9001,VLOOKUP(J1016,'ISO-reference'!$C$1:$D$67,2,FALSE),IF(I1016=45001,VLOOKUP(J1016,'ISO-reference'!$A$1:$B$40,2,FALSE),IF(I1016=21001,VLOOKUP(J1016,'ISO-reference'!$E$1:$F$75,2,FALSE),"No ISO Mapping")))</f>
        <v> Eliminating Hazards and reducing OH&amp;S risks</v>
      </c>
      <c r="L1016" s="7" t="s">
        <v>30</v>
      </c>
      <c r="M1016" s="11"/>
      <c r="N1016" s="12">
        <f>GSF!$D1016+60</f>
        <v>44666</v>
      </c>
      <c r="O1016" s="12">
        <v>44620.0</v>
      </c>
      <c r="P1016" s="6" t="s">
        <v>1916</v>
      </c>
      <c r="Q1016" s="5" t="str">
        <f t="shared" si="2"/>
        <v>Closed</v>
      </c>
      <c r="R1016" s="10">
        <f t="shared" si="41"/>
        <v>14</v>
      </c>
      <c r="S1016" s="10">
        <f t="shared" si="4"/>
        <v>-46</v>
      </c>
      <c r="T1016" s="5"/>
      <c r="U1016" s="5">
        <v>54970.0</v>
      </c>
    </row>
    <row r="1017" ht="15.75" hidden="1" customHeight="1">
      <c r="A1017" s="13">
        <v>1016.0</v>
      </c>
      <c r="B1017" s="40" t="s">
        <v>1917</v>
      </c>
      <c r="C1017" s="15" t="s">
        <v>22</v>
      </c>
      <c r="D1017" s="16">
        <v>44606.0</v>
      </c>
      <c r="E1017" s="16" t="s">
        <v>23</v>
      </c>
      <c r="F1017" s="16" t="s">
        <v>24</v>
      </c>
      <c r="G1017" s="15" t="s">
        <v>25</v>
      </c>
      <c r="H1017" s="20" t="s">
        <v>105</v>
      </c>
      <c r="I1017" s="13">
        <v>45001.0</v>
      </c>
      <c r="J1017" s="15" t="s">
        <v>1064</v>
      </c>
      <c r="K1017" s="14" t="str">
        <f>IF(I1017=9001,VLOOKUP(J1017,'ISO-reference'!$C$1:$D$67,2,FALSE),IF(I1017=45001,VLOOKUP(J1017,'ISO-reference'!$A$1:$B$40,2,FALSE),IF(I1017=21001,VLOOKUP(J1017,'ISO-reference'!$E$1:$F$75,2,FALSE),"No ISO Mapping")))</f>
        <v> General (Documented Info)</v>
      </c>
      <c r="L1017" s="15" t="s">
        <v>30</v>
      </c>
      <c r="M1017" s="18"/>
      <c r="N1017" s="19">
        <f>GSF!$D1017+60</f>
        <v>44666</v>
      </c>
      <c r="O1017" s="19">
        <v>44620.0</v>
      </c>
      <c r="P1017" s="14" t="s">
        <v>1918</v>
      </c>
      <c r="Q1017" s="13" t="str">
        <f t="shared" si="2"/>
        <v>Closed</v>
      </c>
      <c r="R1017" s="17">
        <f t="shared" si="41"/>
        <v>14</v>
      </c>
      <c r="S1017" s="17">
        <f t="shared" si="4"/>
        <v>-46</v>
      </c>
      <c r="T1017" s="13"/>
      <c r="U1017" s="13">
        <v>54971.0</v>
      </c>
    </row>
    <row r="1018" ht="15.75" hidden="1" customHeight="1">
      <c r="A1018" s="5">
        <v>1017.0</v>
      </c>
      <c r="B1018" s="39" t="s">
        <v>1919</v>
      </c>
      <c r="C1018" s="7" t="s">
        <v>22</v>
      </c>
      <c r="D1018" s="8">
        <v>44606.0</v>
      </c>
      <c r="E1018" s="8" t="s">
        <v>23</v>
      </c>
      <c r="F1018" s="8" t="s">
        <v>24</v>
      </c>
      <c r="G1018" s="7" t="s">
        <v>25</v>
      </c>
      <c r="H1018" s="20" t="s">
        <v>33</v>
      </c>
      <c r="I1018" s="5">
        <v>45001.0</v>
      </c>
      <c r="J1018" s="7" t="s">
        <v>72</v>
      </c>
      <c r="K1018" s="6" t="str">
        <f>IF(I1018=9001,VLOOKUP(J1018,'ISO-reference'!$C$1:$D$67,2,FALSE),IF(I1018=45001,VLOOKUP(J1018,'ISO-reference'!$A$1:$B$40,2,FALSE),IF(I1018=21001,VLOOKUP(J1018,'ISO-reference'!$E$1:$F$75,2,FALSE),"No ISO Mapping")))</f>
        <v> Creating and updating</v>
      </c>
      <c r="L1018" s="7" t="s">
        <v>30</v>
      </c>
      <c r="M1018" s="11"/>
      <c r="N1018" s="12">
        <f>GSF!$D1018+60</f>
        <v>44666</v>
      </c>
      <c r="O1018" s="12">
        <v>44620.0</v>
      </c>
      <c r="P1018" s="6" t="s">
        <v>1920</v>
      </c>
      <c r="Q1018" s="5" t="str">
        <f t="shared" si="2"/>
        <v>Closed</v>
      </c>
      <c r="R1018" s="10">
        <f t="shared" si="41"/>
        <v>14</v>
      </c>
      <c r="S1018" s="10">
        <f t="shared" si="4"/>
        <v>-46</v>
      </c>
      <c r="T1018" s="5"/>
      <c r="U1018" s="5">
        <v>54972.0</v>
      </c>
    </row>
    <row r="1019" ht="15.75" hidden="1" customHeight="1">
      <c r="A1019" s="13">
        <v>1018.0</v>
      </c>
      <c r="B1019" s="40" t="s">
        <v>1921</v>
      </c>
      <c r="C1019" s="15" t="s">
        <v>22</v>
      </c>
      <c r="D1019" s="16">
        <v>44606.0</v>
      </c>
      <c r="E1019" s="16" t="s">
        <v>23</v>
      </c>
      <c r="F1019" s="16" t="s">
        <v>24</v>
      </c>
      <c r="G1019" s="15" t="s">
        <v>25</v>
      </c>
      <c r="H1019" s="20" t="s">
        <v>33</v>
      </c>
      <c r="I1019" s="13">
        <v>45001.0</v>
      </c>
      <c r="J1019" s="15" t="s">
        <v>615</v>
      </c>
      <c r="K1019" s="14" t="str">
        <f>IF(I1019=9001,VLOOKUP(J1019,'ISO-reference'!$C$1:$D$67,2,FALSE),IF(I1019=45001,VLOOKUP(J1019,'ISO-reference'!$A$1:$B$40,2,FALSE),IF(I1019=21001,VLOOKUP(J1019,'ISO-reference'!$E$1:$F$75,2,FALSE),"No ISO Mapping")))</f>
        <v> Eliminating Hazards and reducing OH&amp;S risks</v>
      </c>
      <c r="L1019" s="15" t="s">
        <v>30</v>
      </c>
      <c r="M1019" s="18"/>
      <c r="N1019" s="19">
        <f>GSF!$D1019+60</f>
        <v>44666</v>
      </c>
      <c r="O1019" s="19">
        <v>44620.0</v>
      </c>
      <c r="P1019" s="14" t="s">
        <v>1922</v>
      </c>
      <c r="Q1019" s="13" t="str">
        <f t="shared" si="2"/>
        <v>Closed</v>
      </c>
      <c r="R1019" s="17">
        <f t="shared" si="41"/>
        <v>14</v>
      </c>
      <c r="S1019" s="17">
        <f t="shared" si="4"/>
        <v>-46</v>
      </c>
      <c r="T1019" s="13"/>
      <c r="U1019" s="13">
        <v>54973.0</v>
      </c>
    </row>
    <row r="1020" ht="15.75" hidden="1" customHeight="1">
      <c r="A1020" s="5">
        <v>1019.0</v>
      </c>
      <c r="B1020" s="39" t="s">
        <v>1923</v>
      </c>
      <c r="C1020" s="7" t="s">
        <v>22</v>
      </c>
      <c r="D1020" s="8">
        <v>44606.0</v>
      </c>
      <c r="E1020" s="8" t="s">
        <v>23</v>
      </c>
      <c r="F1020" s="8" t="s">
        <v>24</v>
      </c>
      <c r="G1020" s="7" t="s">
        <v>25</v>
      </c>
      <c r="H1020" s="20" t="s">
        <v>33</v>
      </c>
      <c r="I1020" s="5">
        <v>9001.0</v>
      </c>
      <c r="J1020" s="7">
        <v>10.3</v>
      </c>
      <c r="K1020" s="6" t="str">
        <f>IF(I1020=9001,VLOOKUP(J1020,'ISO-reference'!$C$1:$D$67,2,FALSE),IF(I1020=45001,VLOOKUP(J1020,'ISO-reference'!$A$1:$B$40,2,FALSE),IF(I1020=21001,VLOOKUP(J1020,'ISO-reference'!$E$1:$F$75,2,FALSE),"No ISO Mapping")))</f>
        <v> Continual improvement</v>
      </c>
      <c r="L1020" s="7" t="s">
        <v>30</v>
      </c>
      <c r="M1020" s="11"/>
      <c r="N1020" s="12">
        <f>GSF!$D1020+60</f>
        <v>44666</v>
      </c>
      <c r="O1020" s="12">
        <v>44620.0</v>
      </c>
      <c r="P1020" s="6" t="s">
        <v>1924</v>
      </c>
      <c r="Q1020" s="5" t="str">
        <f t="shared" si="2"/>
        <v>Closed</v>
      </c>
      <c r="R1020" s="10">
        <f t="shared" si="41"/>
        <v>14</v>
      </c>
      <c r="S1020" s="10">
        <f t="shared" si="4"/>
        <v>-46</v>
      </c>
      <c r="T1020" s="5"/>
      <c r="U1020" s="5">
        <v>54974.0</v>
      </c>
    </row>
    <row r="1021" ht="15.75" hidden="1" customHeight="1">
      <c r="A1021" s="13">
        <v>1020.0</v>
      </c>
      <c r="B1021" s="40" t="s">
        <v>1925</v>
      </c>
      <c r="C1021" s="15" t="s">
        <v>22</v>
      </c>
      <c r="D1021" s="16">
        <v>44606.0</v>
      </c>
      <c r="E1021" s="16" t="s">
        <v>23</v>
      </c>
      <c r="F1021" s="16" t="s">
        <v>24</v>
      </c>
      <c r="G1021" s="15" t="s">
        <v>25</v>
      </c>
      <c r="H1021" s="20" t="s">
        <v>33</v>
      </c>
      <c r="I1021" s="13">
        <v>45001.0</v>
      </c>
      <c r="J1021" s="15">
        <v>7.5</v>
      </c>
      <c r="K1021" s="14" t="str">
        <f>IF(I1021=9001,VLOOKUP(J1021,'ISO-reference'!$C$1:$D$67,2,FALSE),IF(I1021=45001,VLOOKUP(J1021,'ISO-reference'!$A$1:$B$40,2,FALSE),IF(I1021=21001,VLOOKUP(J1021,'ISO-reference'!$E$1:$F$75,2,FALSE),"No ISO Mapping")))</f>
        <v> Documented information</v>
      </c>
      <c r="L1021" s="15" t="s">
        <v>30</v>
      </c>
      <c r="M1021" s="18"/>
      <c r="N1021" s="19">
        <f>GSF!$D1021+60</f>
        <v>44666</v>
      </c>
      <c r="O1021" s="19">
        <v>44620.0</v>
      </c>
      <c r="P1021" s="14" t="s">
        <v>1926</v>
      </c>
      <c r="Q1021" s="13" t="str">
        <f t="shared" si="2"/>
        <v>Closed</v>
      </c>
      <c r="R1021" s="17">
        <f t="shared" si="41"/>
        <v>14</v>
      </c>
      <c r="S1021" s="17">
        <f t="shared" si="4"/>
        <v>-46</v>
      </c>
      <c r="T1021" s="13"/>
      <c r="U1021" s="13">
        <v>54975.0</v>
      </c>
    </row>
    <row r="1022" ht="15.75" hidden="1" customHeight="1">
      <c r="A1022" s="5">
        <v>1021.0</v>
      </c>
      <c r="B1022" s="39" t="s">
        <v>1927</v>
      </c>
      <c r="C1022" s="7" t="s">
        <v>22</v>
      </c>
      <c r="D1022" s="8">
        <v>44606.0</v>
      </c>
      <c r="E1022" s="8" t="s">
        <v>23</v>
      </c>
      <c r="F1022" s="8" t="s">
        <v>24</v>
      </c>
      <c r="G1022" s="7" t="s">
        <v>25</v>
      </c>
      <c r="H1022" s="20" t="s">
        <v>33</v>
      </c>
      <c r="I1022" s="5">
        <v>9001.0</v>
      </c>
      <c r="J1022" s="7" t="s">
        <v>72</v>
      </c>
      <c r="K1022" s="6" t="str">
        <f>IF(I1022=9001,VLOOKUP(J1022,'ISO-reference'!$C$1:$D$67,2,FALSE),IF(I1022=45001,VLOOKUP(J1022,'ISO-reference'!$A$1:$B$40,2,FALSE),IF(I1022=21001,VLOOKUP(J1022,'ISO-reference'!$E$1:$F$75,2,FALSE),"No ISO Mapping")))</f>
        <v> Creating and updating</v>
      </c>
      <c r="L1022" s="7" t="s">
        <v>1928</v>
      </c>
      <c r="M1022" s="11"/>
      <c r="N1022" s="12">
        <f>GSF!$D1022+60</f>
        <v>44666</v>
      </c>
      <c r="O1022" s="12">
        <v>44620.0</v>
      </c>
      <c r="P1022" s="6" t="s">
        <v>1929</v>
      </c>
      <c r="Q1022" s="5" t="str">
        <f t="shared" si="2"/>
        <v>Closed</v>
      </c>
      <c r="R1022" s="10">
        <f t="shared" si="41"/>
        <v>14</v>
      </c>
      <c r="S1022" s="10">
        <f t="shared" si="4"/>
        <v>-46</v>
      </c>
      <c r="T1022" s="5"/>
      <c r="U1022" s="5">
        <v>54976.0</v>
      </c>
    </row>
    <row r="1023" ht="15.75" hidden="1" customHeight="1">
      <c r="A1023" s="13">
        <v>1022.0</v>
      </c>
      <c r="B1023" s="40" t="s">
        <v>1930</v>
      </c>
      <c r="C1023" s="15" t="s">
        <v>22</v>
      </c>
      <c r="D1023" s="16">
        <v>44606.0</v>
      </c>
      <c r="E1023" s="16" t="s">
        <v>23</v>
      </c>
      <c r="F1023" s="16" t="s">
        <v>24</v>
      </c>
      <c r="G1023" s="15" t="s">
        <v>25</v>
      </c>
      <c r="H1023" s="20" t="s">
        <v>33</v>
      </c>
      <c r="I1023" s="13">
        <v>9001.0</v>
      </c>
      <c r="J1023" s="15">
        <v>7.4</v>
      </c>
      <c r="K1023" s="14" t="str">
        <f>IF(I1023=9001,VLOOKUP(J1023,'ISO-reference'!$C$1:$D$67,2,FALSE),IF(I1023=45001,VLOOKUP(J1023,'ISO-reference'!$A$1:$B$40,2,FALSE),IF(I1023=21001,VLOOKUP(J1023,'ISO-reference'!$E$1:$F$75,2,FALSE),"No ISO Mapping")))</f>
        <v> Communication</v>
      </c>
      <c r="L1023" s="15" t="s">
        <v>1928</v>
      </c>
      <c r="M1023" s="18"/>
      <c r="N1023" s="19">
        <f>GSF!$D1023+60</f>
        <v>44666</v>
      </c>
      <c r="O1023" s="19">
        <v>44620.0</v>
      </c>
      <c r="P1023" s="14" t="s">
        <v>1931</v>
      </c>
      <c r="Q1023" s="13" t="str">
        <f t="shared" si="2"/>
        <v>Closed</v>
      </c>
      <c r="R1023" s="17">
        <f t="shared" si="41"/>
        <v>14</v>
      </c>
      <c r="S1023" s="17">
        <f t="shared" si="4"/>
        <v>-46</v>
      </c>
      <c r="T1023" s="13"/>
      <c r="U1023" s="13">
        <v>54977.0</v>
      </c>
    </row>
    <row r="1024" ht="15.75" hidden="1" customHeight="1">
      <c r="A1024" s="5">
        <v>1023.0</v>
      </c>
      <c r="B1024" s="39" t="s">
        <v>1932</v>
      </c>
      <c r="C1024" s="7" t="s">
        <v>22</v>
      </c>
      <c r="D1024" s="8">
        <v>44606.0</v>
      </c>
      <c r="E1024" s="8" t="s">
        <v>23</v>
      </c>
      <c r="F1024" s="8" t="s">
        <v>24</v>
      </c>
      <c r="G1024" s="7" t="s">
        <v>25</v>
      </c>
      <c r="H1024" s="20" t="s">
        <v>33</v>
      </c>
      <c r="I1024" s="5">
        <v>9001.0</v>
      </c>
      <c r="J1024" s="7">
        <v>10.1</v>
      </c>
      <c r="K1024" s="6" t="str">
        <f>IF(I1024=9001,VLOOKUP(J1024,'ISO-reference'!$C$1:$D$67,2,FALSE),IF(I1024=45001,VLOOKUP(J1024,'ISO-reference'!$A$1:$B$40,2,FALSE),IF(I1024=21001,VLOOKUP(J1024,'ISO-reference'!$E$1:$F$75,2,FALSE),"No ISO Mapping")))</f>
        <v> General (Improvement)</v>
      </c>
      <c r="L1024" s="7" t="s">
        <v>512</v>
      </c>
      <c r="M1024" s="11"/>
      <c r="N1024" s="12">
        <f>GSF!$D1024+60</f>
        <v>44666</v>
      </c>
      <c r="O1024" s="12">
        <v>44622.0</v>
      </c>
      <c r="P1024" s="6" t="s">
        <v>1933</v>
      </c>
      <c r="Q1024" s="5" t="str">
        <f t="shared" si="2"/>
        <v>Closed</v>
      </c>
      <c r="R1024" s="10">
        <f t="shared" si="41"/>
        <v>16</v>
      </c>
      <c r="S1024" s="10">
        <f t="shared" si="4"/>
        <v>-44</v>
      </c>
      <c r="T1024" s="5"/>
      <c r="U1024" s="5">
        <v>54978.0</v>
      </c>
    </row>
    <row r="1025" ht="15.75" hidden="1" customHeight="1">
      <c r="A1025" s="13">
        <v>1024.0</v>
      </c>
      <c r="B1025" s="40" t="s">
        <v>1934</v>
      </c>
      <c r="C1025" s="15" t="s">
        <v>22</v>
      </c>
      <c r="D1025" s="16">
        <v>44606.0</v>
      </c>
      <c r="E1025" s="16" t="s">
        <v>23</v>
      </c>
      <c r="F1025" s="16" t="s">
        <v>24</v>
      </c>
      <c r="G1025" s="15" t="s">
        <v>25</v>
      </c>
      <c r="H1025" s="20" t="s">
        <v>33</v>
      </c>
      <c r="I1025" s="13">
        <v>9001.0</v>
      </c>
      <c r="J1025" s="15" t="s">
        <v>72</v>
      </c>
      <c r="K1025" s="14" t="str">
        <f>IF(I1025=9001,VLOOKUP(J1025,'ISO-reference'!$C$1:$D$67,2,FALSE),IF(I1025=45001,VLOOKUP(J1025,'ISO-reference'!$A$1:$B$40,2,FALSE),IF(I1025=21001,VLOOKUP(J1025,'ISO-reference'!$E$1:$F$75,2,FALSE),"No ISO Mapping")))</f>
        <v> Creating and updating</v>
      </c>
      <c r="L1025" s="15" t="s">
        <v>35</v>
      </c>
      <c r="M1025" s="18"/>
      <c r="N1025" s="19">
        <f>GSF!$D1025+60</f>
        <v>44666</v>
      </c>
      <c r="O1025" s="19">
        <v>44620.0</v>
      </c>
      <c r="P1025" s="14" t="s">
        <v>1935</v>
      </c>
      <c r="Q1025" s="13" t="str">
        <f t="shared" si="2"/>
        <v>Closed</v>
      </c>
      <c r="R1025" s="17">
        <f t="shared" si="41"/>
        <v>14</v>
      </c>
      <c r="S1025" s="17">
        <f t="shared" si="4"/>
        <v>-46</v>
      </c>
      <c r="T1025" s="13"/>
      <c r="U1025" s="13">
        <v>54979.0</v>
      </c>
    </row>
    <row r="1026" ht="15.75" hidden="1" customHeight="1">
      <c r="A1026" s="5">
        <v>1025.0</v>
      </c>
      <c r="B1026" s="39" t="s">
        <v>1936</v>
      </c>
      <c r="C1026" s="7" t="s">
        <v>22</v>
      </c>
      <c r="D1026" s="8">
        <v>44585.0</v>
      </c>
      <c r="E1026" s="8" t="s">
        <v>23</v>
      </c>
      <c r="F1026" s="8" t="s">
        <v>92</v>
      </c>
      <c r="G1026" s="7" t="s">
        <v>93</v>
      </c>
      <c r="H1026" s="20" t="s">
        <v>33</v>
      </c>
      <c r="I1026" s="5">
        <v>9001.0</v>
      </c>
      <c r="J1026" s="7">
        <v>4.2</v>
      </c>
      <c r="K1026" s="6" t="str">
        <f>IF(I1026=9001,VLOOKUP(J1026,'ISO-reference'!$C$1:$D$67,2,FALSE),IF(I1026=45001,VLOOKUP(J1026,'ISO-reference'!$A$1:$B$40,2,FALSE),IF(I1026=21001,VLOOKUP(J1026,'ISO-reference'!$E$1:$F$75,2,FALSE),"No ISO Mapping")))</f>
        <v> Needs &amp; Expectations</v>
      </c>
      <c r="L1026" s="7" t="s">
        <v>111</v>
      </c>
      <c r="M1026" s="11"/>
      <c r="N1026" s="12">
        <f>GSF!$D1026+60</f>
        <v>44645</v>
      </c>
      <c r="O1026" s="12">
        <v>44611.0</v>
      </c>
      <c r="P1026" s="6" t="s">
        <v>1937</v>
      </c>
      <c r="Q1026" s="5" t="str">
        <f t="shared" si="2"/>
        <v>Closed</v>
      </c>
      <c r="R1026" s="10">
        <f t="shared" si="41"/>
        <v>26</v>
      </c>
      <c r="S1026" s="10">
        <f t="shared" si="4"/>
        <v>-34</v>
      </c>
      <c r="T1026" s="5"/>
      <c r="U1026" s="5">
        <v>55089.0</v>
      </c>
    </row>
    <row r="1027" ht="15.75" hidden="1" customHeight="1">
      <c r="A1027" s="13">
        <v>1026.0</v>
      </c>
      <c r="B1027" s="40" t="s">
        <v>1938</v>
      </c>
      <c r="C1027" s="15" t="s">
        <v>22</v>
      </c>
      <c r="D1027" s="16">
        <v>44585.0</v>
      </c>
      <c r="E1027" s="16" t="s">
        <v>23</v>
      </c>
      <c r="F1027" s="16" t="s">
        <v>92</v>
      </c>
      <c r="G1027" s="15" t="s">
        <v>93</v>
      </c>
      <c r="H1027" s="20" t="s">
        <v>33</v>
      </c>
      <c r="I1027" s="13">
        <v>9001.0</v>
      </c>
      <c r="J1027" s="15" t="s">
        <v>75</v>
      </c>
      <c r="K1027" s="14" t="str">
        <f>IF(I1027=9001,VLOOKUP(J1027,'ISO-reference'!$C$1:$D$67,2,FALSE),IF(I1027=45001,VLOOKUP(J1027,'ISO-reference'!$A$1:$B$40,2,FALSE),IF(I1027=21001,VLOOKUP(J1027,'ISO-reference'!$E$1:$F$75,2,FALSE),"No ISO Mapping")))</f>
        <v> Organizational knowledge</v>
      </c>
      <c r="L1027" s="15" t="s">
        <v>217</v>
      </c>
      <c r="M1027" s="18"/>
      <c r="N1027" s="19">
        <f>GSF!$D1027+60</f>
        <v>44645</v>
      </c>
      <c r="O1027" s="19">
        <v>44611.0</v>
      </c>
      <c r="P1027" s="14" t="s">
        <v>1939</v>
      </c>
      <c r="Q1027" s="13" t="str">
        <f t="shared" si="2"/>
        <v>Closed</v>
      </c>
      <c r="R1027" s="17">
        <f t="shared" si="41"/>
        <v>26</v>
      </c>
      <c r="S1027" s="17">
        <f t="shared" si="4"/>
        <v>-34</v>
      </c>
      <c r="T1027" s="13"/>
      <c r="U1027" s="13">
        <v>55091.0</v>
      </c>
    </row>
    <row r="1028" ht="15.75" hidden="1" customHeight="1">
      <c r="A1028" s="5">
        <v>1027.0</v>
      </c>
      <c r="B1028" s="39" t="s">
        <v>1940</v>
      </c>
      <c r="C1028" s="7" t="s">
        <v>22</v>
      </c>
      <c r="D1028" s="8">
        <v>44585.0</v>
      </c>
      <c r="E1028" s="8" t="s">
        <v>23</v>
      </c>
      <c r="F1028" s="8" t="s">
        <v>92</v>
      </c>
      <c r="G1028" s="7" t="s">
        <v>93</v>
      </c>
      <c r="H1028" s="20" t="s">
        <v>33</v>
      </c>
      <c r="I1028" s="5">
        <v>45001.0</v>
      </c>
      <c r="J1028" s="7">
        <v>8.2</v>
      </c>
      <c r="K1028" s="6" t="str">
        <f>IF(I1028=9001,VLOOKUP(J1028,'ISO-reference'!$C$1:$D$67,2,FALSE),IF(I1028=45001,VLOOKUP(J1028,'ISO-reference'!$A$1:$B$40,2,FALSE),IF(I1028=21001,VLOOKUP(J1028,'ISO-reference'!$E$1:$F$75,2,FALSE),"No ISO Mapping")))</f>
        <v> Emergency preparedness and response</v>
      </c>
      <c r="L1028" s="7" t="s">
        <v>217</v>
      </c>
      <c r="M1028" s="11"/>
      <c r="N1028" s="12">
        <f>GSF!$D1028+60</f>
        <v>44645</v>
      </c>
      <c r="O1028" s="12">
        <v>44611.0</v>
      </c>
      <c r="P1028" s="6" t="s">
        <v>1941</v>
      </c>
      <c r="Q1028" s="5" t="str">
        <f t="shared" si="2"/>
        <v>Closed</v>
      </c>
      <c r="R1028" s="10">
        <f t="shared" si="41"/>
        <v>26</v>
      </c>
      <c r="S1028" s="10">
        <f t="shared" si="4"/>
        <v>-34</v>
      </c>
      <c r="T1028" s="5"/>
      <c r="U1028" s="5">
        <v>55093.0</v>
      </c>
    </row>
    <row r="1029" ht="15.75" hidden="1" customHeight="1">
      <c r="A1029" s="13">
        <v>1028.0</v>
      </c>
      <c r="B1029" s="40" t="s">
        <v>1942</v>
      </c>
      <c r="C1029" s="15" t="s">
        <v>22</v>
      </c>
      <c r="D1029" s="16">
        <v>44606.0</v>
      </c>
      <c r="E1029" s="16" t="s">
        <v>23</v>
      </c>
      <c r="F1029" s="16" t="s">
        <v>92</v>
      </c>
      <c r="G1029" s="15" t="s">
        <v>970</v>
      </c>
      <c r="H1029" s="20" t="s">
        <v>33</v>
      </c>
      <c r="I1029" s="13">
        <v>9001.0</v>
      </c>
      <c r="J1029" s="15">
        <v>10.3</v>
      </c>
      <c r="K1029" s="14" t="str">
        <f>IF(I1029=9001,VLOOKUP(J1029,'ISO-reference'!$C$1:$D$67,2,FALSE),IF(I1029=45001,VLOOKUP(J1029,'ISO-reference'!$A$1:$B$40,2,FALSE),IF(I1029=21001,VLOOKUP(J1029,'ISO-reference'!$E$1:$F$75,2,FALSE),"No ISO Mapping")))</f>
        <v> Continual improvement</v>
      </c>
      <c r="L1029" s="15" t="s">
        <v>35</v>
      </c>
      <c r="M1029" s="18"/>
      <c r="N1029" s="19">
        <f>GSF!$D1029+60</f>
        <v>44666</v>
      </c>
      <c r="O1029" s="19">
        <v>44611.0</v>
      </c>
      <c r="P1029" s="14" t="s">
        <v>1943</v>
      </c>
      <c r="Q1029" s="13" t="str">
        <f t="shared" si="2"/>
        <v>Closed</v>
      </c>
      <c r="R1029" s="17">
        <f t="shared" si="41"/>
        <v>5</v>
      </c>
      <c r="S1029" s="17">
        <f t="shared" si="4"/>
        <v>-55</v>
      </c>
      <c r="T1029" s="13"/>
      <c r="U1029" s="13">
        <v>55121.0</v>
      </c>
    </row>
    <row r="1030" ht="15.75" hidden="1" customHeight="1">
      <c r="A1030" s="5">
        <v>1029.0</v>
      </c>
      <c r="B1030" s="39" t="s">
        <v>1690</v>
      </c>
      <c r="C1030" s="7" t="s">
        <v>22</v>
      </c>
      <c r="D1030" s="8">
        <v>44606.0</v>
      </c>
      <c r="E1030" s="8" t="s">
        <v>23</v>
      </c>
      <c r="F1030" s="8" t="s">
        <v>92</v>
      </c>
      <c r="G1030" s="7" t="s">
        <v>970</v>
      </c>
      <c r="H1030" s="20" t="s">
        <v>33</v>
      </c>
      <c r="I1030" s="5">
        <v>9001.0</v>
      </c>
      <c r="J1030" s="7">
        <v>4.2</v>
      </c>
      <c r="K1030" s="6" t="str">
        <f>IF(I1030=9001,VLOOKUP(J1030,'ISO-reference'!$C$1:$D$67,2,FALSE),IF(I1030=45001,VLOOKUP(J1030,'ISO-reference'!$A$1:$B$40,2,FALSE),IF(I1030=21001,VLOOKUP(J1030,'ISO-reference'!$E$1:$F$75,2,FALSE),"No ISO Mapping")))</f>
        <v> Needs &amp; Expectations</v>
      </c>
      <c r="L1030" s="7" t="s">
        <v>111</v>
      </c>
      <c r="M1030" s="11"/>
      <c r="N1030" s="12">
        <f>GSF!$D1030+60</f>
        <v>44666</v>
      </c>
      <c r="O1030" s="12">
        <v>44611.0</v>
      </c>
      <c r="P1030" s="6" t="s">
        <v>1944</v>
      </c>
      <c r="Q1030" s="5" t="str">
        <f t="shared" si="2"/>
        <v>Closed</v>
      </c>
      <c r="R1030" s="10">
        <f t="shared" si="41"/>
        <v>5</v>
      </c>
      <c r="S1030" s="10">
        <f t="shared" si="4"/>
        <v>-55</v>
      </c>
      <c r="T1030" s="5"/>
      <c r="U1030" s="5">
        <v>55123.0</v>
      </c>
    </row>
    <row r="1031" ht="15.75" hidden="1" customHeight="1">
      <c r="A1031" s="13">
        <v>1030.0</v>
      </c>
      <c r="B1031" s="40" t="s">
        <v>1791</v>
      </c>
      <c r="C1031" s="15" t="s">
        <v>22</v>
      </c>
      <c r="D1031" s="16">
        <v>44606.0</v>
      </c>
      <c r="E1031" s="16" t="s">
        <v>23</v>
      </c>
      <c r="F1031" s="16" t="s">
        <v>92</v>
      </c>
      <c r="G1031" s="15" t="s">
        <v>970</v>
      </c>
      <c r="H1031" s="20" t="s">
        <v>33</v>
      </c>
      <c r="I1031" s="13">
        <v>45001.0</v>
      </c>
      <c r="J1031" s="15">
        <v>4.1</v>
      </c>
      <c r="K1031" s="14" t="str">
        <f>IF(I1031=9001,VLOOKUP(J1031,'ISO-reference'!$C$1:$D$67,2,FALSE),IF(I1031=45001,VLOOKUP(J1031,'ISO-reference'!$A$1:$B$40,2,FALSE),IF(I1031=21001,VLOOKUP(J1031,'ISO-reference'!$E$1:$F$75,2,FALSE),"No ISO Mapping")))</f>
        <v> Understanding the organization and its context</v>
      </c>
      <c r="L1031" s="15" t="s">
        <v>111</v>
      </c>
      <c r="M1031" s="18"/>
      <c r="N1031" s="19">
        <f>GSF!$D1031+60</f>
        <v>44666</v>
      </c>
      <c r="O1031" s="19">
        <v>44611.0</v>
      </c>
      <c r="P1031" s="14" t="s">
        <v>1945</v>
      </c>
      <c r="Q1031" s="13" t="str">
        <f t="shared" si="2"/>
        <v>Closed</v>
      </c>
      <c r="R1031" s="17">
        <f t="shared" si="41"/>
        <v>5</v>
      </c>
      <c r="S1031" s="17">
        <f t="shared" si="4"/>
        <v>-55</v>
      </c>
      <c r="T1031" s="13"/>
      <c r="U1031" s="13">
        <v>55124.0</v>
      </c>
    </row>
    <row r="1032" ht="15.75" hidden="1" customHeight="1">
      <c r="A1032" s="5">
        <v>1031.0</v>
      </c>
      <c r="B1032" s="39" t="s">
        <v>1946</v>
      </c>
      <c r="C1032" s="7" t="s">
        <v>22</v>
      </c>
      <c r="D1032" s="8">
        <v>44612.0</v>
      </c>
      <c r="E1032" s="8" t="s">
        <v>23</v>
      </c>
      <c r="F1032" s="8" t="s">
        <v>92</v>
      </c>
      <c r="G1032" s="7" t="s">
        <v>515</v>
      </c>
      <c r="H1032" s="20" t="s">
        <v>33</v>
      </c>
      <c r="I1032" s="5">
        <v>9001.0</v>
      </c>
      <c r="J1032" s="7">
        <v>9.1</v>
      </c>
      <c r="K1032" s="6" t="str">
        <f>IF(I1032=9001,VLOOKUP(J1032,'ISO-reference'!$C$1:$D$67,2,FALSE),IF(I1032=45001,VLOOKUP(J1032,'ISO-reference'!$A$1:$B$40,2,FALSE),IF(I1032=21001,VLOOKUP(J1032,'ISO-reference'!$E$1:$F$75,2,FALSE),"No ISO Mapping")))</f>
        <v> Monitoring, measurement, analysis &amp; evaluation</v>
      </c>
      <c r="L1032" s="7" t="s">
        <v>512</v>
      </c>
      <c r="M1032" s="11"/>
      <c r="N1032" s="12">
        <f>GSF!$D1032+60</f>
        <v>44672</v>
      </c>
      <c r="O1032" s="12">
        <v>44622.0</v>
      </c>
      <c r="P1032" s="6" t="s">
        <v>1947</v>
      </c>
      <c r="Q1032" s="5" t="str">
        <f t="shared" si="2"/>
        <v>Closed</v>
      </c>
      <c r="R1032" s="10">
        <f t="shared" si="41"/>
        <v>10</v>
      </c>
      <c r="S1032" s="10">
        <f t="shared" si="4"/>
        <v>-50</v>
      </c>
      <c r="T1032" s="5"/>
      <c r="U1032" s="5">
        <v>56291.0</v>
      </c>
    </row>
    <row r="1033" ht="15.75" hidden="1" customHeight="1">
      <c r="A1033" s="13">
        <v>1032.0</v>
      </c>
      <c r="B1033" s="40" t="s">
        <v>1948</v>
      </c>
      <c r="C1033" s="15" t="s">
        <v>22</v>
      </c>
      <c r="D1033" s="16">
        <v>44612.0</v>
      </c>
      <c r="E1033" s="16" t="s">
        <v>23</v>
      </c>
      <c r="F1033" s="16" t="s">
        <v>92</v>
      </c>
      <c r="G1033" s="15" t="s">
        <v>515</v>
      </c>
      <c r="H1033" s="20" t="s">
        <v>33</v>
      </c>
      <c r="I1033" s="13">
        <v>45001.0</v>
      </c>
      <c r="J1033" s="15">
        <v>8.1</v>
      </c>
      <c r="K1033" s="14" t="str">
        <f>IF(I1033=9001,VLOOKUP(J1033,'ISO-reference'!$C$1:$D$67,2,FALSE),IF(I1033=45001,VLOOKUP(J1033,'ISO-reference'!$A$1:$B$40,2,FALSE),IF(I1033=21001,VLOOKUP(J1033,'ISO-reference'!$E$1:$F$75,2,FALSE),"No ISO Mapping")))</f>
        <v> Operational planning and control</v>
      </c>
      <c r="L1033" s="15" t="s">
        <v>217</v>
      </c>
      <c r="M1033" s="18"/>
      <c r="N1033" s="19">
        <f>GSF!$D1033+60</f>
        <v>44672</v>
      </c>
      <c r="O1033" s="19">
        <v>44622.0</v>
      </c>
      <c r="P1033" s="14" t="s">
        <v>1949</v>
      </c>
      <c r="Q1033" s="13" t="str">
        <f t="shared" si="2"/>
        <v>Closed</v>
      </c>
      <c r="R1033" s="17">
        <f t="shared" si="41"/>
        <v>10</v>
      </c>
      <c r="S1033" s="17">
        <f t="shared" si="4"/>
        <v>-50</v>
      </c>
      <c r="T1033" s="13"/>
      <c r="U1033" s="13">
        <v>56292.0</v>
      </c>
    </row>
    <row r="1034" ht="15.75" hidden="1" customHeight="1">
      <c r="A1034" s="5">
        <v>1033.0</v>
      </c>
      <c r="B1034" s="39" t="s">
        <v>1950</v>
      </c>
      <c r="C1034" s="7" t="s">
        <v>22</v>
      </c>
      <c r="D1034" s="8">
        <v>44612.0</v>
      </c>
      <c r="E1034" s="8" t="s">
        <v>23</v>
      </c>
      <c r="F1034" s="8" t="s">
        <v>92</v>
      </c>
      <c r="G1034" s="7" t="s">
        <v>515</v>
      </c>
      <c r="H1034" s="20" t="s">
        <v>33</v>
      </c>
      <c r="I1034" s="5">
        <v>9001.0</v>
      </c>
      <c r="J1034" s="7">
        <v>7.3</v>
      </c>
      <c r="K1034" s="6" t="str">
        <f>IF(I1034=9001,VLOOKUP(J1034,'ISO-reference'!$C$1:$D$67,2,FALSE),IF(I1034=45001,VLOOKUP(J1034,'ISO-reference'!$A$1:$B$40,2,FALSE),IF(I1034=21001,VLOOKUP(J1034,'ISO-reference'!$E$1:$F$75,2,FALSE),"No ISO Mapping")))</f>
        <v> Awareness</v>
      </c>
      <c r="L1034" s="7" t="s">
        <v>27</v>
      </c>
      <c r="M1034" s="11"/>
      <c r="N1034" s="12">
        <f>GSF!$D1034+60</f>
        <v>44672</v>
      </c>
      <c r="O1034" s="12">
        <v>44622.0</v>
      </c>
      <c r="P1034" s="6" t="s">
        <v>1951</v>
      </c>
      <c r="Q1034" s="5" t="str">
        <f t="shared" si="2"/>
        <v>Closed</v>
      </c>
      <c r="R1034" s="10">
        <f t="shared" si="41"/>
        <v>10</v>
      </c>
      <c r="S1034" s="10">
        <f t="shared" si="4"/>
        <v>-50</v>
      </c>
      <c r="T1034" s="5"/>
      <c r="U1034" s="5">
        <v>56293.0</v>
      </c>
    </row>
    <row r="1035" ht="15.75" hidden="1" customHeight="1">
      <c r="A1035" s="13">
        <v>1034.0</v>
      </c>
      <c r="B1035" s="40" t="s">
        <v>1952</v>
      </c>
      <c r="C1035" s="15" t="s">
        <v>22</v>
      </c>
      <c r="D1035" s="16">
        <v>44615.0</v>
      </c>
      <c r="E1035" s="16" t="s">
        <v>23</v>
      </c>
      <c r="F1035" s="16" t="s">
        <v>92</v>
      </c>
      <c r="G1035" s="15" t="s">
        <v>191</v>
      </c>
      <c r="H1035" s="20" t="s">
        <v>105</v>
      </c>
      <c r="I1035" s="13">
        <v>9001.0</v>
      </c>
      <c r="J1035" s="15" t="s">
        <v>72</v>
      </c>
      <c r="K1035" s="14" t="str">
        <f>IF(I1035=9001,VLOOKUP(J1035,'ISO-reference'!$C$1:$D$67,2,FALSE),IF(I1035=45001,VLOOKUP(J1035,'ISO-reference'!$A$1:$B$40,2,FALSE),IF(I1035=21001,VLOOKUP(J1035,'ISO-reference'!$E$1:$F$75,2,FALSE),"No ISO Mapping")))</f>
        <v> Creating and updating</v>
      </c>
      <c r="L1035" s="15" t="s">
        <v>35</v>
      </c>
      <c r="M1035" s="18"/>
      <c r="N1035" s="19">
        <f>GSF!$D1035+60</f>
        <v>44675</v>
      </c>
      <c r="O1035" s="19">
        <v>44621.0</v>
      </c>
      <c r="P1035" s="14" t="s">
        <v>1953</v>
      </c>
      <c r="Q1035" s="13" t="str">
        <f t="shared" si="2"/>
        <v>Closed</v>
      </c>
      <c r="R1035" s="17">
        <f t="shared" si="41"/>
        <v>6</v>
      </c>
      <c r="S1035" s="17">
        <f t="shared" si="4"/>
        <v>-54</v>
      </c>
      <c r="T1035" s="13"/>
      <c r="U1035" s="13">
        <v>56324.0</v>
      </c>
    </row>
    <row r="1036" ht="15.75" hidden="1" customHeight="1">
      <c r="A1036" s="5">
        <v>1035.0</v>
      </c>
      <c r="B1036" s="39" t="s">
        <v>1954</v>
      </c>
      <c r="C1036" s="7" t="s">
        <v>22</v>
      </c>
      <c r="D1036" s="8">
        <v>44615.0</v>
      </c>
      <c r="E1036" s="8" t="s">
        <v>23</v>
      </c>
      <c r="F1036" s="8" t="s">
        <v>92</v>
      </c>
      <c r="G1036" s="7" t="s">
        <v>191</v>
      </c>
      <c r="H1036" s="20" t="s">
        <v>33</v>
      </c>
      <c r="I1036" s="5">
        <v>9001.0</v>
      </c>
      <c r="J1036" s="7">
        <v>4.2</v>
      </c>
      <c r="K1036" s="6" t="str">
        <f>IF(I1036=9001,VLOOKUP(J1036,'ISO-reference'!$C$1:$D$67,2,FALSE),IF(I1036=45001,VLOOKUP(J1036,'ISO-reference'!$A$1:$B$40,2,FALSE),IF(I1036=21001,VLOOKUP(J1036,'ISO-reference'!$E$1:$F$75,2,FALSE),"No ISO Mapping")))</f>
        <v> Needs &amp; Expectations</v>
      </c>
      <c r="L1036" s="7" t="s">
        <v>111</v>
      </c>
      <c r="M1036" s="11"/>
      <c r="N1036" s="12">
        <f>GSF!$D1036+60</f>
        <v>44675</v>
      </c>
      <c r="O1036" s="12">
        <v>44621.0</v>
      </c>
      <c r="P1036" s="6" t="s">
        <v>1955</v>
      </c>
      <c r="Q1036" s="5" t="str">
        <f t="shared" si="2"/>
        <v>Closed</v>
      </c>
      <c r="R1036" s="10">
        <f t="shared" si="41"/>
        <v>6</v>
      </c>
      <c r="S1036" s="10">
        <f t="shared" si="4"/>
        <v>-54</v>
      </c>
      <c r="T1036" s="5"/>
      <c r="U1036" s="5">
        <v>56325.0</v>
      </c>
    </row>
    <row r="1037" ht="15.75" hidden="1" customHeight="1">
      <c r="A1037" s="13">
        <v>1036.0</v>
      </c>
      <c r="B1037" s="40" t="s">
        <v>1956</v>
      </c>
      <c r="C1037" s="15" t="s">
        <v>22</v>
      </c>
      <c r="D1037" s="16">
        <v>44615.0</v>
      </c>
      <c r="E1037" s="16" t="s">
        <v>23</v>
      </c>
      <c r="F1037" s="16" t="s">
        <v>92</v>
      </c>
      <c r="G1037" s="15" t="s">
        <v>191</v>
      </c>
      <c r="H1037" s="20" t="s">
        <v>33</v>
      </c>
      <c r="I1037" s="13">
        <v>9001.0</v>
      </c>
      <c r="J1037" s="15">
        <v>7.3</v>
      </c>
      <c r="K1037" s="14" t="str">
        <f>IF(I1037=9001,VLOOKUP(J1037,'ISO-reference'!$C$1:$D$67,2,FALSE),IF(I1037=45001,VLOOKUP(J1037,'ISO-reference'!$A$1:$B$40,2,FALSE),IF(I1037=21001,VLOOKUP(J1037,'ISO-reference'!$E$1:$F$75,2,FALSE),"No ISO Mapping")))</f>
        <v> Awareness</v>
      </c>
      <c r="L1037" s="15" t="s">
        <v>27</v>
      </c>
      <c r="M1037" s="18"/>
      <c r="N1037" s="19">
        <f>GSF!$D1037+60</f>
        <v>44675</v>
      </c>
      <c r="O1037" s="19">
        <v>44621.0</v>
      </c>
      <c r="P1037" s="14" t="s">
        <v>1957</v>
      </c>
      <c r="Q1037" s="13" t="str">
        <f t="shared" si="2"/>
        <v>Closed</v>
      </c>
      <c r="R1037" s="17">
        <f t="shared" si="41"/>
        <v>6</v>
      </c>
      <c r="S1037" s="17">
        <f t="shared" si="4"/>
        <v>-54</v>
      </c>
      <c r="T1037" s="13"/>
      <c r="U1037" s="13">
        <v>56326.0</v>
      </c>
    </row>
    <row r="1038" ht="15.75" hidden="1" customHeight="1">
      <c r="A1038" s="5">
        <v>1037.0</v>
      </c>
      <c r="B1038" s="6" t="s">
        <v>1958</v>
      </c>
      <c r="C1038" s="7" t="s">
        <v>22</v>
      </c>
      <c r="D1038" s="8">
        <v>44606.0</v>
      </c>
      <c r="E1038" s="8" t="s">
        <v>23</v>
      </c>
      <c r="F1038" s="8" t="s">
        <v>92</v>
      </c>
      <c r="G1038" s="7" t="s">
        <v>1090</v>
      </c>
      <c r="H1038" s="20" t="s">
        <v>33</v>
      </c>
      <c r="I1038" s="5">
        <v>45001.0</v>
      </c>
      <c r="J1038" s="7" t="s">
        <v>456</v>
      </c>
      <c r="K1038" s="6" t="str">
        <f>IF(I1038=9001,VLOOKUP(J1038,'ISO-reference'!$C$1:$D$67,2,FALSE),IF(I1038=45001,VLOOKUP(J1038,'ISO-reference'!$A$1:$B$40,2,FALSE),IF(I1038=21001,VLOOKUP(J1038,'ISO-reference'!$E$1:$F$75,2,FALSE),"No ISO Mapping")))</f>
        <v> Hazard identification &amp; assessment of risks and opportunities</v>
      </c>
      <c r="L1038" s="7" t="s">
        <v>111</v>
      </c>
      <c r="M1038" s="11"/>
      <c r="N1038" s="12">
        <f>GSF!$D1038+60</f>
        <v>44666</v>
      </c>
      <c r="O1038" s="8">
        <v>44617.0</v>
      </c>
      <c r="P1038" s="6" t="s">
        <v>1959</v>
      </c>
      <c r="Q1038" s="5" t="str">
        <f t="shared" si="2"/>
        <v>Closed</v>
      </c>
      <c r="R1038" s="10">
        <f t="shared" si="41"/>
        <v>11</v>
      </c>
      <c r="S1038" s="10">
        <f t="shared" si="4"/>
        <v>-49</v>
      </c>
      <c r="T1038" s="5"/>
      <c r="U1038" s="5">
        <v>56329.0</v>
      </c>
    </row>
    <row r="1039" ht="15.75" hidden="1" customHeight="1">
      <c r="A1039" s="13">
        <v>1038.0</v>
      </c>
      <c r="B1039" s="14" t="s">
        <v>1960</v>
      </c>
      <c r="C1039" s="15" t="s">
        <v>22</v>
      </c>
      <c r="D1039" s="16">
        <v>44606.0</v>
      </c>
      <c r="E1039" s="16" t="s">
        <v>23</v>
      </c>
      <c r="F1039" s="16" t="s">
        <v>92</v>
      </c>
      <c r="G1039" s="15" t="s">
        <v>1090</v>
      </c>
      <c r="H1039" s="20" t="s">
        <v>33</v>
      </c>
      <c r="I1039" s="13">
        <v>9001.0</v>
      </c>
      <c r="J1039" s="15">
        <v>10.3</v>
      </c>
      <c r="K1039" s="14" t="str">
        <f>IF(I1039=9001,VLOOKUP(J1039,'ISO-reference'!$C$1:$D$67,2,FALSE),IF(I1039=45001,VLOOKUP(J1039,'ISO-reference'!$A$1:$B$40,2,FALSE),IF(I1039=21001,VLOOKUP(J1039,'ISO-reference'!$E$1:$F$75,2,FALSE),"No ISO Mapping")))</f>
        <v> Continual improvement</v>
      </c>
      <c r="L1039" s="15" t="s">
        <v>30</v>
      </c>
      <c r="M1039" s="18"/>
      <c r="N1039" s="19">
        <f>GSF!$D1039+60</f>
        <v>44666</v>
      </c>
      <c r="O1039" s="16">
        <v>44617.0</v>
      </c>
      <c r="P1039" s="14" t="s">
        <v>1961</v>
      </c>
      <c r="Q1039" s="13" t="str">
        <f t="shared" si="2"/>
        <v>Closed</v>
      </c>
      <c r="R1039" s="17">
        <f t="shared" si="41"/>
        <v>11</v>
      </c>
      <c r="S1039" s="17">
        <f t="shared" si="4"/>
        <v>-49</v>
      </c>
      <c r="T1039" s="13"/>
      <c r="U1039" s="13">
        <v>56331.0</v>
      </c>
    </row>
    <row r="1040" ht="15.75" hidden="1" customHeight="1">
      <c r="A1040" s="5">
        <v>1039.0</v>
      </c>
      <c r="B1040" s="39" t="s">
        <v>1962</v>
      </c>
      <c r="C1040" s="7" t="s">
        <v>153</v>
      </c>
      <c r="D1040" s="8">
        <v>44655.0</v>
      </c>
      <c r="E1040" s="8" t="s">
        <v>23</v>
      </c>
      <c r="F1040" s="8" t="s">
        <v>66</v>
      </c>
      <c r="G1040" s="7" t="s">
        <v>133</v>
      </c>
      <c r="H1040" s="20" t="s">
        <v>33</v>
      </c>
      <c r="I1040" s="5">
        <v>21001.0</v>
      </c>
      <c r="J1040" s="7">
        <v>6.1</v>
      </c>
      <c r="K1040" s="6" t="str">
        <f>IF(I1040=9001,VLOOKUP(J1040,'ISO-reference'!$C$1:$D$67,2,FALSE),IF(I1040=45001,VLOOKUP(J1040,'ISO-reference'!$A$1:$B$40,2,FALSE),IF(I1040=21001,VLOOKUP(J1040,'ISO-reference'!$E$1:$F$75,2,FALSE),"No ISO Mapping")))</f>
        <v> Actions to address risks &amp; opportunities</v>
      </c>
      <c r="L1040" s="7" t="s">
        <v>111</v>
      </c>
      <c r="M1040" s="11"/>
      <c r="N1040" s="12">
        <f>GSF!$D1040+60</f>
        <v>44715</v>
      </c>
      <c r="O1040" s="12">
        <v>44790.0</v>
      </c>
      <c r="P1040" s="6" t="s">
        <v>1963</v>
      </c>
      <c r="Q1040" s="5" t="str">
        <f t="shared" si="2"/>
        <v>Closed</v>
      </c>
      <c r="R1040" s="10">
        <f t="shared" si="41"/>
        <v>135</v>
      </c>
      <c r="S1040" s="10">
        <f t="shared" si="4"/>
        <v>75</v>
      </c>
      <c r="T1040" s="5"/>
      <c r="U1040" s="5">
        <v>66869.0</v>
      </c>
    </row>
    <row r="1041" ht="15.75" hidden="1" customHeight="1">
      <c r="A1041" s="13">
        <v>1040.0</v>
      </c>
      <c r="B1041" s="40" t="s">
        <v>1964</v>
      </c>
      <c r="C1041" s="15" t="s">
        <v>153</v>
      </c>
      <c r="D1041" s="16">
        <v>44655.0</v>
      </c>
      <c r="E1041" s="16" t="s">
        <v>23</v>
      </c>
      <c r="F1041" s="16" t="s">
        <v>66</v>
      </c>
      <c r="G1041" s="15" t="s">
        <v>133</v>
      </c>
      <c r="H1041" s="20" t="s">
        <v>33</v>
      </c>
      <c r="I1041" s="13">
        <v>9001.0</v>
      </c>
      <c r="J1041" s="15">
        <v>8.1</v>
      </c>
      <c r="K1041" s="14" t="str">
        <f>IF(I1041=9001,VLOOKUP(J1041,'ISO-reference'!$C$1:$D$67,2,FALSE),IF(I1041=45001,VLOOKUP(J1041,'ISO-reference'!$A$1:$B$40,2,FALSE),IF(I1041=21001,VLOOKUP(J1041,'ISO-reference'!$E$1:$F$75,2,FALSE),"No ISO Mapping")))</f>
        <v> Operational planning and control</v>
      </c>
      <c r="L1041" s="15" t="s">
        <v>30</v>
      </c>
      <c r="M1041" s="18"/>
      <c r="N1041" s="19">
        <f>GSF!$D1041+60</f>
        <v>44715</v>
      </c>
      <c r="O1041" s="19">
        <v>44790.0</v>
      </c>
      <c r="P1041" s="14" t="s">
        <v>1965</v>
      </c>
      <c r="Q1041" s="13" t="str">
        <f t="shared" si="2"/>
        <v>Closed</v>
      </c>
      <c r="R1041" s="17">
        <f t="shared" si="41"/>
        <v>135</v>
      </c>
      <c r="S1041" s="17">
        <f t="shared" si="4"/>
        <v>75</v>
      </c>
      <c r="T1041" s="13"/>
      <c r="U1041" s="13">
        <v>66870.0</v>
      </c>
    </row>
    <row r="1042" ht="15.75" hidden="1" customHeight="1">
      <c r="A1042" s="5">
        <v>1041.0</v>
      </c>
      <c r="B1042" s="39" t="s">
        <v>1966</v>
      </c>
      <c r="C1042" s="7" t="s">
        <v>153</v>
      </c>
      <c r="D1042" s="8">
        <v>44655.0</v>
      </c>
      <c r="E1042" s="8" t="s">
        <v>23</v>
      </c>
      <c r="F1042" s="8" t="s">
        <v>66</v>
      </c>
      <c r="G1042" s="7" t="s">
        <v>133</v>
      </c>
      <c r="H1042" s="20" t="s">
        <v>33</v>
      </c>
      <c r="I1042" s="5">
        <v>21001.0</v>
      </c>
      <c r="J1042" s="7" t="s">
        <v>50</v>
      </c>
      <c r="K1042" s="6" t="str">
        <f>IF(I1042=9001,VLOOKUP(J1042,'ISO-reference'!$C$1:$D$67,2,FALSE),IF(I1042=45001,VLOOKUP(J1042,'ISO-reference'!$A$1:$B$40,2,FALSE),IF(I1042=21001,VLOOKUP(J1042,'ISO-reference'!$E$1:$F$75,2,FALSE),"No ISO Mapping")))</f>
        <v> Environment for the Operation of Educational Processes</v>
      </c>
      <c r="L1042" s="7" t="s">
        <v>111</v>
      </c>
      <c r="M1042" s="11"/>
      <c r="N1042" s="12">
        <f>GSF!$D1042+60</f>
        <v>44715</v>
      </c>
      <c r="O1042" s="12">
        <v>44792.0</v>
      </c>
      <c r="P1042" s="6" t="s">
        <v>1967</v>
      </c>
      <c r="Q1042" s="5" t="str">
        <f t="shared" si="2"/>
        <v>Closed</v>
      </c>
      <c r="R1042" s="10">
        <f t="shared" si="41"/>
        <v>137</v>
      </c>
      <c r="S1042" s="10">
        <f t="shared" si="4"/>
        <v>77</v>
      </c>
      <c r="T1042" s="5"/>
      <c r="U1042" s="5">
        <v>66871.0</v>
      </c>
    </row>
    <row r="1043" ht="15.75" hidden="1" customHeight="1">
      <c r="A1043" s="13">
        <v>1042.0</v>
      </c>
      <c r="B1043" s="40" t="s">
        <v>1968</v>
      </c>
      <c r="C1043" s="15" t="s">
        <v>153</v>
      </c>
      <c r="D1043" s="16">
        <v>44655.0</v>
      </c>
      <c r="E1043" s="16" t="s">
        <v>23</v>
      </c>
      <c r="F1043" s="16" t="s">
        <v>24</v>
      </c>
      <c r="G1043" s="15" t="s">
        <v>25</v>
      </c>
      <c r="H1043" s="20" t="s">
        <v>33</v>
      </c>
      <c r="I1043" s="13">
        <v>9001.0</v>
      </c>
      <c r="J1043" s="15">
        <v>8.1</v>
      </c>
      <c r="K1043" s="14" t="str">
        <f>IF(I1043=9001,VLOOKUP(J1043,'ISO-reference'!$C$1:$D$67,2,FALSE),IF(I1043=45001,VLOOKUP(J1043,'ISO-reference'!$A$1:$B$40,2,FALSE),IF(I1043=21001,VLOOKUP(J1043,'ISO-reference'!$E$1:$F$75,2,FALSE),"No ISO Mapping")))</f>
        <v> Operational planning and control</v>
      </c>
      <c r="L1043" s="15" t="s">
        <v>30</v>
      </c>
      <c r="M1043" s="18"/>
      <c r="N1043" s="19">
        <f>GSF!$D1043+60</f>
        <v>44715</v>
      </c>
      <c r="O1043" s="19">
        <v>44698.0</v>
      </c>
      <c r="P1043" s="14" t="s">
        <v>1969</v>
      </c>
      <c r="Q1043" s="13" t="str">
        <f t="shared" si="2"/>
        <v>Closed</v>
      </c>
      <c r="R1043" s="17">
        <f t="shared" si="41"/>
        <v>43</v>
      </c>
      <c r="S1043" s="17">
        <f t="shared" si="4"/>
        <v>-17</v>
      </c>
      <c r="T1043" s="13"/>
      <c r="U1043" s="13">
        <v>66872.0</v>
      </c>
    </row>
    <row r="1044" ht="15.75" hidden="1" customHeight="1">
      <c r="A1044" s="5">
        <v>1043.0</v>
      </c>
      <c r="B1044" s="39" t="s">
        <v>1970</v>
      </c>
      <c r="C1044" s="7" t="s">
        <v>153</v>
      </c>
      <c r="D1044" s="8">
        <v>44655.0</v>
      </c>
      <c r="E1044" s="8" t="s">
        <v>23</v>
      </c>
      <c r="F1044" s="8" t="s">
        <v>24</v>
      </c>
      <c r="G1044" s="7" t="s">
        <v>25</v>
      </c>
      <c r="H1044" s="20" t="s">
        <v>33</v>
      </c>
      <c r="I1044" s="5">
        <v>9001.0</v>
      </c>
      <c r="J1044" s="7" t="s">
        <v>1532</v>
      </c>
      <c r="K1044" s="6" t="str">
        <f>IF(I1044=9001,VLOOKUP(J1044,'ISO-reference'!$C$1:$D$67,2,FALSE),IF(I1044=45001,VLOOKUP(J1044,'ISO-reference'!$A$1:$B$40,2,FALSE),IF(I1044=21001,VLOOKUP(J1044,'ISO-reference'!$E$1:$F$75,2,FALSE),"No ISO Mapping")))</f>
        <v> Post-delivery activities</v>
      </c>
      <c r="L1044" s="7" t="s">
        <v>30</v>
      </c>
      <c r="M1044" s="11"/>
      <c r="N1044" s="12">
        <f>GSF!$D1044+60</f>
        <v>44715</v>
      </c>
      <c r="O1044" s="12">
        <v>44698.0</v>
      </c>
      <c r="P1044" s="6" t="s">
        <v>1971</v>
      </c>
      <c r="Q1044" s="5" t="str">
        <f t="shared" si="2"/>
        <v>Closed</v>
      </c>
      <c r="R1044" s="10">
        <f t="shared" si="41"/>
        <v>43</v>
      </c>
      <c r="S1044" s="10">
        <f t="shared" si="4"/>
        <v>-17</v>
      </c>
      <c r="T1044" s="5"/>
      <c r="U1044" s="5">
        <v>66873.0</v>
      </c>
    </row>
    <row r="1045" ht="15.75" hidden="1" customHeight="1">
      <c r="A1045" s="13">
        <v>1044.0</v>
      </c>
      <c r="B1045" s="40" t="s">
        <v>1972</v>
      </c>
      <c r="C1045" s="15" t="s">
        <v>153</v>
      </c>
      <c r="D1045" s="16">
        <v>44655.0</v>
      </c>
      <c r="E1045" s="16" t="s">
        <v>23</v>
      </c>
      <c r="F1045" s="16" t="s">
        <v>24</v>
      </c>
      <c r="G1045" s="15" t="s">
        <v>25</v>
      </c>
      <c r="H1045" s="20" t="s">
        <v>33</v>
      </c>
      <c r="I1045" s="13">
        <v>45001.0</v>
      </c>
      <c r="J1045" s="15">
        <v>7.2</v>
      </c>
      <c r="K1045" s="14" t="str">
        <f>IF(I1045=9001,VLOOKUP(J1045,'ISO-reference'!$C$1:$D$67,2,FALSE),IF(I1045=45001,VLOOKUP(J1045,'ISO-reference'!$A$1:$B$40,2,FALSE),IF(I1045=21001,VLOOKUP(J1045,'ISO-reference'!$E$1:$F$75,2,FALSE),"No ISO Mapping")))</f>
        <v> Competence</v>
      </c>
      <c r="L1045" s="15" t="s">
        <v>111</v>
      </c>
      <c r="M1045" s="18"/>
      <c r="N1045" s="19">
        <f>GSF!$D1045+60</f>
        <v>44715</v>
      </c>
      <c r="O1045" s="19">
        <v>44725.0</v>
      </c>
      <c r="P1045" s="14" t="s">
        <v>1973</v>
      </c>
      <c r="Q1045" s="13" t="str">
        <f t="shared" si="2"/>
        <v>Closed</v>
      </c>
      <c r="R1045" s="17">
        <f t="shared" si="41"/>
        <v>70</v>
      </c>
      <c r="S1045" s="17">
        <f t="shared" si="4"/>
        <v>10</v>
      </c>
      <c r="T1045" s="13"/>
      <c r="U1045" s="13">
        <v>66874.0</v>
      </c>
    </row>
    <row r="1046" ht="15.75" hidden="1" customHeight="1">
      <c r="A1046" s="5">
        <v>1045.0</v>
      </c>
      <c r="B1046" s="39" t="s">
        <v>1974</v>
      </c>
      <c r="C1046" s="7" t="s">
        <v>153</v>
      </c>
      <c r="D1046" s="8">
        <v>44655.0</v>
      </c>
      <c r="E1046" s="8" t="s">
        <v>23</v>
      </c>
      <c r="F1046" s="8" t="s">
        <v>24</v>
      </c>
      <c r="G1046" s="7" t="s">
        <v>25</v>
      </c>
      <c r="H1046" s="20" t="s">
        <v>33</v>
      </c>
      <c r="I1046" s="5">
        <v>21001.0</v>
      </c>
      <c r="J1046" s="7" t="s">
        <v>50</v>
      </c>
      <c r="K1046" s="6" t="str">
        <f>IF(I1046=9001,VLOOKUP(J1046,'ISO-reference'!$C$1:$D$67,2,FALSE),IF(I1046=45001,VLOOKUP(J1046,'ISO-reference'!$A$1:$B$40,2,FALSE),IF(I1046=21001,VLOOKUP(J1046,'ISO-reference'!$E$1:$F$75,2,FALSE),"No ISO Mapping")))</f>
        <v> Environment for the Operation of Educational Processes</v>
      </c>
      <c r="L1046" s="7" t="s">
        <v>111</v>
      </c>
      <c r="M1046" s="11"/>
      <c r="N1046" s="12">
        <f>GSF!$D1046+60</f>
        <v>44715</v>
      </c>
      <c r="O1046" s="12">
        <v>44698.0</v>
      </c>
      <c r="P1046" s="6" t="s">
        <v>1975</v>
      </c>
      <c r="Q1046" s="5" t="str">
        <f t="shared" si="2"/>
        <v>Closed</v>
      </c>
      <c r="R1046" s="10">
        <f t="shared" si="41"/>
        <v>43</v>
      </c>
      <c r="S1046" s="10">
        <f t="shared" si="4"/>
        <v>-17</v>
      </c>
      <c r="T1046" s="5"/>
      <c r="U1046" s="5">
        <v>66875.0</v>
      </c>
    </row>
    <row r="1047" ht="15.75" hidden="1" customHeight="1">
      <c r="A1047" s="13">
        <v>1046.0</v>
      </c>
      <c r="B1047" s="40" t="s">
        <v>1976</v>
      </c>
      <c r="C1047" s="15" t="s">
        <v>153</v>
      </c>
      <c r="D1047" s="16">
        <v>44655.0</v>
      </c>
      <c r="E1047" s="16" t="s">
        <v>23</v>
      </c>
      <c r="F1047" s="16" t="s">
        <v>24</v>
      </c>
      <c r="G1047" s="15" t="s">
        <v>25</v>
      </c>
      <c r="H1047" s="20" t="s">
        <v>33</v>
      </c>
      <c r="I1047" s="13">
        <v>9001.0</v>
      </c>
      <c r="J1047" s="15">
        <v>8.1</v>
      </c>
      <c r="K1047" s="14" t="str">
        <f>IF(I1047=9001,VLOOKUP(J1047,'ISO-reference'!$C$1:$D$67,2,FALSE),IF(I1047=45001,VLOOKUP(J1047,'ISO-reference'!$A$1:$B$40,2,FALSE),IF(I1047=21001,VLOOKUP(J1047,'ISO-reference'!$E$1:$F$75,2,FALSE),"No ISO Mapping")))</f>
        <v> Operational planning and control</v>
      </c>
      <c r="L1047" s="15" t="s">
        <v>30</v>
      </c>
      <c r="M1047" s="18"/>
      <c r="N1047" s="19">
        <f>GSF!$D1047+60</f>
        <v>44715</v>
      </c>
      <c r="O1047" s="19">
        <v>44725.0</v>
      </c>
      <c r="P1047" s="14" t="s">
        <v>1977</v>
      </c>
      <c r="Q1047" s="13" t="str">
        <f t="shared" si="2"/>
        <v>Closed</v>
      </c>
      <c r="R1047" s="17">
        <f t="shared" si="41"/>
        <v>70</v>
      </c>
      <c r="S1047" s="17">
        <f t="shared" si="4"/>
        <v>10</v>
      </c>
      <c r="T1047" s="13"/>
      <c r="U1047" s="13">
        <v>66876.0</v>
      </c>
    </row>
    <row r="1048" ht="15.75" hidden="1" customHeight="1">
      <c r="A1048" s="5">
        <v>1047.0</v>
      </c>
      <c r="B1048" s="39" t="s">
        <v>1978</v>
      </c>
      <c r="C1048" s="7" t="s">
        <v>153</v>
      </c>
      <c r="D1048" s="8">
        <v>44655.0</v>
      </c>
      <c r="E1048" s="8" t="s">
        <v>23</v>
      </c>
      <c r="F1048" s="8" t="s">
        <v>24</v>
      </c>
      <c r="G1048" s="7" t="s">
        <v>25</v>
      </c>
      <c r="H1048" s="20" t="s">
        <v>33</v>
      </c>
      <c r="I1048" s="5">
        <v>45001.0</v>
      </c>
      <c r="J1048" s="7" t="s">
        <v>456</v>
      </c>
      <c r="K1048" s="6" t="str">
        <f>IF(I1048=9001,VLOOKUP(J1048,'ISO-reference'!$C$1:$D$67,2,FALSE),IF(I1048=45001,VLOOKUP(J1048,'ISO-reference'!$A$1:$B$40,2,FALSE),IF(I1048=21001,VLOOKUP(J1048,'ISO-reference'!$E$1:$F$75,2,FALSE),"No ISO Mapping")))</f>
        <v> Hazard identification &amp; assessment of risks and opportunities</v>
      </c>
      <c r="L1048" s="7" t="s">
        <v>30</v>
      </c>
      <c r="M1048" s="11"/>
      <c r="N1048" s="12">
        <f>GSF!$D1048+60</f>
        <v>44715</v>
      </c>
      <c r="O1048" s="12">
        <v>44725.0</v>
      </c>
      <c r="P1048" s="6" t="s">
        <v>1979</v>
      </c>
      <c r="Q1048" s="5" t="str">
        <f t="shared" si="2"/>
        <v>Closed</v>
      </c>
      <c r="R1048" s="10">
        <f t="shared" si="41"/>
        <v>70</v>
      </c>
      <c r="S1048" s="10">
        <f t="shared" si="4"/>
        <v>10</v>
      </c>
      <c r="T1048" s="5"/>
      <c r="U1048" s="5">
        <v>66877.0</v>
      </c>
    </row>
    <row r="1049" ht="15.75" hidden="1" customHeight="1">
      <c r="A1049" s="13">
        <v>1048.0</v>
      </c>
      <c r="B1049" s="40" t="s">
        <v>1980</v>
      </c>
      <c r="C1049" s="15" t="s">
        <v>153</v>
      </c>
      <c r="D1049" s="16">
        <v>44655.0</v>
      </c>
      <c r="E1049" s="16" t="s">
        <v>23</v>
      </c>
      <c r="F1049" s="16" t="s">
        <v>24</v>
      </c>
      <c r="G1049" s="15" t="s">
        <v>25</v>
      </c>
      <c r="H1049" s="20" t="s">
        <v>33</v>
      </c>
      <c r="I1049" s="13">
        <v>45001.0</v>
      </c>
      <c r="J1049" s="15">
        <v>8.1</v>
      </c>
      <c r="K1049" s="14" t="str">
        <f>IF(I1049=9001,VLOOKUP(J1049,'ISO-reference'!$C$1:$D$67,2,FALSE),IF(I1049=45001,VLOOKUP(J1049,'ISO-reference'!$A$1:$B$40,2,FALSE),IF(I1049=21001,VLOOKUP(J1049,'ISO-reference'!$E$1:$F$75,2,FALSE),"No ISO Mapping")))</f>
        <v> Operational planning and control</v>
      </c>
      <c r="L1049" s="15" t="s">
        <v>30</v>
      </c>
      <c r="M1049" s="18"/>
      <c r="N1049" s="19">
        <f>GSF!$D1049+60</f>
        <v>44715</v>
      </c>
      <c r="O1049" s="19">
        <v>44725.0</v>
      </c>
      <c r="P1049" s="14" t="s">
        <v>1981</v>
      </c>
      <c r="Q1049" s="13" t="str">
        <f t="shared" si="2"/>
        <v>Closed</v>
      </c>
      <c r="R1049" s="17">
        <f t="shared" si="41"/>
        <v>70</v>
      </c>
      <c r="S1049" s="17">
        <f t="shared" si="4"/>
        <v>10</v>
      </c>
      <c r="T1049" s="13"/>
      <c r="U1049" s="13">
        <v>66879.0</v>
      </c>
    </row>
    <row r="1050" ht="15.75" hidden="1" customHeight="1">
      <c r="A1050" s="5">
        <v>1049.0</v>
      </c>
      <c r="B1050" s="39" t="s">
        <v>1982</v>
      </c>
      <c r="C1050" s="7" t="s">
        <v>153</v>
      </c>
      <c r="D1050" s="8">
        <v>44655.0</v>
      </c>
      <c r="E1050" s="8" t="s">
        <v>23</v>
      </c>
      <c r="F1050" s="8" t="s">
        <v>24</v>
      </c>
      <c r="G1050" s="7" t="s">
        <v>25</v>
      </c>
      <c r="H1050" s="20" t="s">
        <v>33</v>
      </c>
      <c r="I1050" s="5">
        <v>45001.0</v>
      </c>
      <c r="J1050" s="7">
        <v>8.1</v>
      </c>
      <c r="K1050" s="6" t="str">
        <f>IF(I1050=9001,VLOOKUP(J1050,'ISO-reference'!$C$1:$D$67,2,FALSE),IF(I1050=45001,VLOOKUP(J1050,'ISO-reference'!$A$1:$B$40,2,FALSE),IF(I1050=21001,VLOOKUP(J1050,'ISO-reference'!$E$1:$F$75,2,FALSE),"No ISO Mapping")))</f>
        <v> Operational planning and control</v>
      </c>
      <c r="L1050" s="7" t="s">
        <v>30</v>
      </c>
      <c r="M1050" s="11"/>
      <c r="N1050" s="12">
        <f>GSF!$D1050+60</f>
        <v>44715</v>
      </c>
      <c r="O1050" s="12">
        <v>44725.0</v>
      </c>
      <c r="P1050" s="6" t="s">
        <v>1983</v>
      </c>
      <c r="Q1050" s="5" t="str">
        <f t="shared" si="2"/>
        <v>Closed</v>
      </c>
      <c r="R1050" s="10">
        <f t="shared" si="41"/>
        <v>70</v>
      </c>
      <c r="S1050" s="10">
        <f t="shared" si="4"/>
        <v>10</v>
      </c>
      <c r="T1050" s="5"/>
      <c r="U1050" s="5">
        <v>66880.0</v>
      </c>
    </row>
    <row r="1051" ht="15.75" hidden="1" customHeight="1">
      <c r="A1051" s="13">
        <v>1050.0</v>
      </c>
      <c r="B1051" s="40" t="s">
        <v>1984</v>
      </c>
      <c r="C1051" s="15" t="s">
        <v>153</v>
      </c>
      <c r="D1051" s="16">
        <v>44655.0</v>
      </c>
      <c r="E1051" s="16" t="s">
        <v>23</v>
      </c>
      <c r="F1051" s="16" t="s">
        <v>92</v>
      </c>
      <c r="G1051" s="15" t="s">
        <v>93</v>
      </c>
      <c r="H1051" s="20" t="s">
        <v>33</v>
      </c>
      <c r="I1051" s="13">
        <v>45001.0</v>
      </c>
      <c r="J1051" s="15">
        <v>8.1</v>
      </c>
      <c r="K1051" s="14" t="str">
        <f>IF(I1051=9001,VLOOKUP(J1051,'ISO-reference'!$C$1:$D$67,2,FALSE),IF(I1051=45001,VLOOKUP(J1051,'ISO-reference'!$A$1:$B$40,2,FALSE),IF(I1051=21001,VLOOKUP(J1051,'ISO-reference'!$E$1:$F$75,2,FALSE),"No ISO Mapping")))</f>
        <v> Operational planning and control</v>
      </c>
      <c r="L1051" s="15" t="s">
        <v>30</v>
      </c>
      <c r="M1051" s="18"/>
      <c r="N1051" s="19">
        <f>GSF!$D1051+60</f>
        <v>44715</v>
      </c>
      <c r="O1051" s="19">
        <v>44769.0</v>
      </c>
      <c r="P1051" s="14" t="s">
        <v>1985</v>
      </c>
      <c r="Q1051" s="13" t="str">
        <f t="shared" si="2"/>
        <v>Closed</v>
      </c>
      <c r="R1051" s="17">
        <f t="shared" si="41"/>
        <v>114</v>
      </c>
      <c r="S1051" s="17">
        <f t="shared" si="4"/>
        <v>54</v>
      </c>
      <c r="T1051" s="13"/>
      <c r="U1051" s="13">
        <v>66883.0</v>
      </c>
    </row>
    <row r="1052" ht="15.75" hidden="1" customHeight="1">
      <c r="A1052" s="5">
        <v>1051.0</v>
      </c>
      <c r="B1052" s="39" t="s">
        <v>1986</v>
      </c>
      <c r="C1052" s="7" t="s">
        <v>153</v>
      </c>
      <c r="D1052" s="8">
        <v>44655.0</v>
      </c>
      <c r="E1052" s="8" t="s">
        <v>23</v>
      </c>
      <c r="F1052" s="8" t="s">
        <v>92</v>
      </c>
      <c r="G1052" s="7" t="s">
        <v>93</v>
      </c>
      <c r="H1052" s="20" t="s">
        <v>33</v>
      </c>
      <c r="I1052" s="5">
        <v>45001.0</v>
      </c>
      <c r="J1052" s="7" t="s">
        <v>456</v>
      </c>
      <c r="K1052" s="6" t="str">
        <f>IF(I1052=9001,VLOOKUP(J1052,'ISO-reference'!$C$1:$D$67,2,FALSE),IF(I1052=45001,VLOOKUP(J1052,'ISO-reference'!$A$1:$B$40,2,FALSE),IF(I1052=21001,VLOOKUP(J1052,'ISO-reference'!$E$1:$F$75,2,FALSE),"No ISO Mapping")))</f>
        <v> Hazard identification &amp; assessment of risks and opportunities</v>
      </c>
      <c r="L1052" s="7" t="s">
        <v>30</v>
      </c>
      <c r="M1052" s="11"/>
      <c r="N1052" s="12">
        <f>GSF!$D1052+60</f>
        <v>44715</v>
      </c>
      <c r="O1052" s="12">
        <v>44769.0</v>
      </c>
      <c r="P1052" s="6" t="s">
        <v>1987</v>
      </c>
      <c r="Q1052" s="5" t="str">
        <f t="shared" si="2"/>
        <v>Closed</v>
      </c>
      <c r="R1052" s="10">
        <f t="shared" si="41"/>
        <v>114</v>
      </c>
      <c r="S1052" s="10">
        <f t="shared" si="4"/>
        <v>54</v>
      </c>
      <c r="T1052" s="5"/>
      <c r="U1052" s="5">
        <v>66884.0</v>
      </c>
    </row>
    <row r="1053" ht="15.75" hidden="1" customHeight="1">
      <c r="A1053" s="13">
        <v>1052.0</v>
      </c>
      <c r="B1053" s="40" t="s">
        <v>1988</v>
      </c>
      <c r="C1053" s="15" t="s">
        <v>153</v>
      </c>
      <c r="D1053" s="16">
        <v>44655.0</v>
      </c>
      <c r="E1053" s="16" t="s">
        <v>23</v>
      </c>
      <c r="F1053" s="16" t="s">
        <v>92</v>
      </c>
      <c r="G1053" s="15" t="s">
        <v>93</v>
      </c>
      <c r="H1053" s="20" t="s">
        <v>33</v>
      </c>
      <c r="I1053" s="13">
        <v>9001.0</v>
      </c>
      <c r="J1053" s="15" t="s">
        <v>50</v>
      </c>
      <c r="K1053" s="14" t="str">
        <f>IF(I1053=9001,VLOOKUP(J1053,'ISO-reference'!$C$1:$D$67,2,FALSE),IF(I1053=45001,VLOOKUP(J1053,'ISO-reference'!$A$1:$B$40,2,FALSE),IF(I1053=21001,VLOOKUP(J1053,'ISO-reference'!$E$1:$F$75,2,FALSE),"No ISO Mapping")))</f>
        <v> Environment for Operating Processes</v>
      </c>
      <c r="L1053" s="15" t="s">
        <v>30</v>
      </c>
      <c r="M1053" s="18"/>
      <c r="N1053" s="19">
        <f>GSF!$D1053+60</f>
        <v>44715</v>
      </c>
      <c r="O1053" s="19">
        <v>44769.0</v>
      </c>
      <c r="P1053" s="14" t="s">
        <v>1989</v>
      </c>
      <c r="Q1053" s="13" t="str">
        <f t="shared" si="2"/>
        <v>Closed</v>
      </c>
      <c r="R1053" s="17">
        <f t="shared" si="41"/>
        <v>114</v>
      </c>
      <c r="S1053" s="17">
        <f t="shared" si="4"/>
        <v>54</v>
      </c>
      <c r="T1053" s="13"/>
      <c r="U1053" s="13">
        <v>66885.0</v>
      </c>
    </row>
    <row r="1054" ht="15.75" hidden="1" customHeight="1">
      <c r="A1054" s="5">
        <v>1053.0</v>
      </c>
      <c r="B1054" s="39" t="s">
        <v>1990</v>
      </c>
      <c r="C1054" s="7" t="s">
        <v>153</v>
      </c>
      <c r="D1054" s="8">
        <v>44655.0</v>
      </c>
      <c r="E1054" s="8" t="s">
        <v>23</v>
      </c>
      <c r="F1054" s="8" t="s">
        <v>92</v>
      </c>
      <c r="G1054" s="7" t="s">
        <v>93</v>
      </c>
      <c r="H1054" s="20" t="s">
        <v>33</v>
      </c>
      <c r="I1054" s="5">
        <v>21001.0</v>
      </c>
      <c r="J1054" s="7" t="s">
        <v>50</v>
      </c>
      <c r="K1054" s="6" t="str">
        <f>IF(I1054=9001,VLOOKUP(J1054,'ISO-reference'!$C$1:$D$67,2,FALSE),IF(I1054=45001,VLOOKUP(J1054,'ISO-reference'!$A$1:$B$40,2,FALSE),IF(I1054=21001,VLOOKUP(J1054,'ISO-reference'!$E$1:$F$75,2,FALSE),"No ISO Mapping")))</f>
        <v> Environment for the Operation of Educational Processes</v>
      </c>
      <c r="L1054" s="7" t="s">
        <v>27</v>
      </c>
      <c r="M1054" s="11"/>
      <c r="N1054" s="12">
        <f>GSF!$D1054+60</f>
        <v>44715</v>
      </c>
      <c r="O1054" s="12">
        <v>44769.0</v>
      </c>
      <c r="P1054" s="6" t="s">
        <v>1991</v>
      </c>
      <c r="Q1054" s="5" t="str">
        <f t="shared" si="2"/>
        <v>Closed</v>
      </c>
      <c r="R1054" s="10">
        <f t="shared" si="41"/>
        <v>114</v>
      </c>
      <c r="S1054" s="10">
        <f t="shared" si="4"/>
        <v>54</v>
      </c>
      <c r="T1054" s="5"/>
      <c r="U1054" s="5">
        <v>66886.0</v>
      </c>
    </row>
    <row r="1055" ht="15.75" hidden="1" customHeight="1">
      <c r="A1055" s="13">
        <v>1054.0</v>
      </c>
      <c r="B1055" s="40" t="s">
        <v>1992</v>
      </c>
      <c r="C1055" s="15" t="s">
        <v>153</v>
      </c>
      <c r="D1055" s="16">
        <v>44655.0</v>
      </c>
      <c r="E1055" s="16" t="s">
        <v>23</v>
      </c>
      <c r="F1055" s="16" t="s">
        <v>92</v>
      </c>
      <c r="G1055" s="15" t="s">
        <v>93</v>
      </c>
      <c r="H1055" s="20" t="s">
        <v>33</v>
      </c>
      <c r="I1055" s="13">
        <v>21001.0</v>
      </c>
      <c r="J1055" s="15">
        <v>10.2</v>
      </c>
      <c r="K1055" s="14" t="str">
        <f>IF(I1055=9001,VLOOKUP(J1055,'ISO-reference'!$C$1:$D$67,2,FALSE),IF(I1055=45001,VLOOKUP(J1055,'ISO-reference'!$A$1:$B$40,2,FALSE),IF(I1055=21001,VLOOKUP(J1055,'ISO-reference'!$E$1:$F$75,2,FALSE),"No ISO Mapping")))</f>
        <v>Continual Improvement</v>
      </c>
      <c r="L1055" s="15" t="s">
        <v>111</v>
      </c>
      <c r="M1055" s="18"/>
      <c r="N1055" s="19">
        <f>GSF!$D1055+60</f>
        <v>44715</v>
      </c>
      <c r="O1055" s="19">
        <v>44756.0</v>
      </c>
      <c r="P1055" s="14" t="s">
        <v>1993</v>
      </c>
      <c r="Q1055" s="13" t="str">
        <f t="shared" si="2"/>
        <v>Closed</v>
      </c>
      <c r="R1055" s="17">
        <f t="shared" si="41"/>
        <v>101</v>
      </c>
      <c r="S1055" s="17">
        <f t="shared" si="4"/>
        <v>41</v>
      </c>
      <c r="T1055" s="13"/>
      <c r="U1055" s="13">
        <v>66887.0</v>
      </c>
    </row>
    <row r="1056" ht="15.75" hidden="1" customHeight="1">
      <c r="A1056" s="5">
        <v>1055.0</v>
      </c>
      <c r="B1056" s="39" t="s">
        <v>1994</v>
      </c>
      <c r="C1056" s="7" t="s">
        <v>153</v>
      </c>
      <c r="D1056" s="8">
        <v>44655.0</v>
      </c>
      <c r="E1056" s="8" t="s">
        <v>23</v>
      </c>
      <c r="F1056" s="8" t="s">
        <v>92</v>
      </c>
      <c r="G1056" s="7" t="s">
        <v>93</v>
      </c>
      <c r="H1056" s="20" t="s">
        <v>33</v>
      </c>
      <c r="I1056" s="5">
        <v>21001.0</v>
      </c>
      <c r="J1056" s="7" t="s">
        <v>50</v>
      </c>
      <c r="K1056" s="6" t="str">
        <f>IF(I1056=9001,VLOOKUP(J1056,'ISO-reference'!$C$1:$D$67,2,FALSE),IF(I1056=45001,VLOOKUP(J1056,'ISO-reference'!$A$1:$B$40,2,FALSE),IF(I1056=21001,VLOOKUP(J1056,'ISO-reference'!$E$1:$F$75,2,FALSE),"No ISO Mapping")))</f>
        <v> Environment for the Operation of Educational Processes</v>
      </c>
      <c r="L1056" s="7" t="s">
        <v>111</v>
      </c>
      <c r="M1056" s="11"/>
      <c r="N1056" s="12">
        <f>GSF!$D1056+60</f>
        <v>44715</v>
      </c>
      <c r="O1056" s="12">
        <v>44756.0</v>
      </c>
      <c r="P1056" s="6" t="s">
        <v>1989</v>
      </c>
      <c r="Q1056" s="5" t="str">
        <f t="shared" si="2"/>
        <v>Closed</v>
      </c>
      <c r="R1056" s="10">
        <f t="shared" si="41"/>
        <v>101</v>
      </c>
      <c r="S1056" s="10">
        <f t="shared" si="4"/>
        <v>41</v>
      </c>
      <c r="T1056" s="5"/>
      <c r="U1056" s="5">
        <v>66888.0</v>
      </c>
    </row>
    <row r="1057" ht="15.75" hidden="1" customHeight="1">
      <c r="A1057" s="13">
        <v>1056.0</v>
      </c>
      <c r="B1057" s="40" t="s">
        <v>1995</v>
      </c>
      <c r="C1057" s="15" t="s">
        <v>153</v>
      </c>
      <c r="D1057" s="16">
        <v>44655.0</v>
      </c>
      <c r="E1057" s="16" t="s">
        <v>23</v>
      </c>
      <c r="F1057" s="16" t="s">
        <v>92</v>
      </c>
      <c r="G1057" s="15" t="s">
        <v>93</v>
      </c>
      <c r="H1057" s="20" t="s">
        <v>33</v>
      </c>
      <c r="I1057" s="13">
        <v>21001.0</v>
      </c>
      <c r="J1057" s="15">
        <v>10.2</v>
      </c>
      <c r="K1057" s="14" t="str">
        <f>IF(I1057=9001,VLOOKUP(J1057,'ISO-reference'!$C$1:$D$67,2,FALSE),IF(I1057=45001,VLOOKUP(J1057,'ISO-reference'!$A$1:$B$40,2,FALSE),IF(I1057=21001,VLOOKUP(J1057,'ISO-reference'!$E$1:$F$75,2,FALSE),"No ISO Mapping")))</f>
        <v>Continual Improvement</v>
      </c>
      <c r="L1057" s="15" t="s">
        <v>111</v>
      </c>
      <c r="M1057" s="18"/>
      <c r="N1057" s="19">
        <f>GSF!$D1057+60</f>
        <v>44715</v>
      </c>
      <c r="O1057" s="19">
        <v>44756.0</v>
      </c>
      <c r="P1057" s="14" t="s">
        <v>1996</v>
      </c>
      <c r="Q1057" s="13" t="str">
        <f t="shared" si="2"/>
        <v>Closed</v>
      </c>
      <c r="R1057" s="17">
        <f t="shared" si="41"/>
        <v>101</v>
      </c>
      <c r="S1057" s="17">
        <f t="shared" si="4"/>
        <v>41</v>
      </c>
      <c r="T1057" s="13"/>
      <c r="U1057" s="13">
        <v>66889.0</v>
      </c>
    </row>
    <row r="1058" ht="15.75" hidden="1" customHeight="1">
      <c r="A1058" s="5">
        <v>1057.0</v>
      </c>
      <c r="B1058" s="39" t="s">
        <v>1984</v>
      </c>
      <c r="C1058" s="7" t="s">
        <v>153</v>
      </c>
      <c r="D1058" s="8">
        <v>44655.0</v>
      </c>
      <c r="E1058" s="8" t="s">
        <v>23</v>
      </c>
      <c r="F1058" s="8" t="s">
        <v>92</v>
      </c>
      <c r="G1058" s="7" t="s">
        <v>970</v>
      </c>
      <c r="H1058" s="20" t="s">
        <v>33</v>
      </c>
      <c r="I1058" s="5">
        <v>45001.0</v>
      </c>
      <c r="J1058" s="7">
        <v>8.1</v>
      </c>
      <c r="K1058" s="6" t="str">
        <f>IF(I1058=9001,VLOOKUP(J1058,'ISO-reference'!$C$1:$D$67,2,FALSE),IF(I1058=45001,VLOOKUP(J1058,'ISO-reference'!$A$1:$B$40,2,FALSE),IF(I1058=21001,VLOOKUP(J1058,'ISO-reference'!$E$1:$F$75,2,FALSE),"No ISO Mapping")))</f>
        <v> Operational planning and control</v>
      </c>
      <c r="L1058" s="7" t="s">
        <v>30</v>
      </c>
      <c r="M1058" s="11"/>
      <c r="N1058" s="12">
        <f>GSF!$D1058+60</f>
        <v>44715</v>
      </c>
      <c r="O1058" s="12">
        <v>44769.0</v>
      </c>
      <c r="P1058" s="6" t="s">
        <v>1997</v>
      </c>
      <c r="Q1058" s="5" t="str">
        <f t="shared" si="2"/>
        <v>Closed</v>
      </c>
      <c r="R1058" s="10">
        <f t="shared" si="41"/>
        <v>114</v>
      </c>
      <c r="S1058" s="10">
        <f t="shared" si="4"/>
        <v>54</v>
      </c>
      <c r="T1058" s="5"/>
      <c r="U1058" s="5">
        <v>66891.0</v>
      </c>
    </row>
    <row r="1059" ht="15.75" hidden="1" customHeight="1">
      <c r="A1059" s="13">
        <v>1058.0</v>
      </c>
      <c r="B1059" s="40" t="s">
        <v>1986</v>
      </c>
      <c r="C1059" s="15" t="s">
        <v>153</v>
      </c>
      <c r="D1059" s="16">
        <v>44655.0</v>
      </c>
      <c r="E1059" s="16" t="s">
        <v>23</v>
      </c>
      <c r="F1059" s="16" t="s">
        <v>92</v>
      </c>
      <c r="G1059" s="15" t="s">
        <v>970</v>
      </c>
      <c r="H1059" s="20" t="s">
        <v>33</v>
      </c>
      <c r="I1059" s="13">
        <v>45001.0</v>
      </c>
      <c r="J1059" s="15" t="s">
        <v>456</v>
      </c>
      <c r="K1059" s="14" t="str">
        <f>IF(I1059=9001,VLOOKUP(J1059,'ISO-reference'!$C$1:$D$67,2,FALSE),IF(I1059=45001,VLOOKUP(J1059,'ISO-reference'!$A$1:$B$40,2,FALSE),IF(I1059=21001,VLOOKUP(J1059,'ISO-reference'!$E$1:$F$75,2,FALSE),"No ISO Mapping")))</f>
        <v> Hazard identification &amp; assessment of risks and opportunities</v>
      </c>
      <c r="L1059" s="15" t="s">
        <v>30</v>
      </c>
      <c r="M1059" s="18"/>
      <c r="N1059" s="19">
        <f>GSF!$D1059+60</f>
        <v>44715</v>
      </c>
      <c r="O1059" s="19">
        <v>44756.0</v>
      </c>
      <c r="P1059" s="14" t="s">
        <v>1998</v>
      </c>
      <c r="Q1059" s="13" t="str">
        <f t="shared" si="2"/>
        <v>Closed</v>
      </c>
      <c r="R1059" s="17">
        <f t="shared" si="41"/>
        <v>101</v>
      </c>
      <c r="S1059" s="17">
        <f t="shared" si="4"/>
        <v>41</v>
      </c>
      <c r="T1059" s="13"/>
      <c r="U1059" s="13">
        <v>66892.0</v>
      </c>
    </row>
    <row r="1060" ht="15.75" hidden="1" customHeight="1">
      <c r="A1060" s="5">
        <v>1059.0</v>
      </c>
      <c r="B1060" s="39" t="s">
        <v>1988</v>
      </c>
      <c r="C1060" s="7" t="s">
        <v>153</v>
      </c>
      <c r="D1060" s="8">
        <v>44655.0</v>
      </c>
      <c r="E1060" s="8" t="s">
        <v>23</v>
      </c>
      <c r="F1060" s="8" t="s">
        <v>92</v>
      </c>
      <c r="G1060" s="7" t="s">
        <v>970</v>
      </c>
      <c r="H1060" s="20" t="s">
        <v>33</v>
      </c>
      <c r="I1060" s="5">
        <v>9001.0</v>
      </c>
      <c r="J1060" s="7" t="s">
        <v>50</v>
      </c>
      <c r="K1060" s="6" t="str">
        <f>IF(I1060=9001,VLOOKUP(J1060,'ISO-reference'!$C$1:$D$67,2,FALSE),IF(I1060=45001,VLOOKUP(J1060,'ISO-reference'!$A$1:$B$40,2,FALSE),IF(I1060=21001,VLOOKUP(J1060,'ISO-reference'!$E$1:$F$75,2,FALSE),"No ISO Mapping")))</f>
        <v> Environment for Operating Processes</v>
      </c>
      <c r="L1060" s="7" t="s">
        <v>30</v>
      </c>
      <c r="M1060" s="11"/>
      <c r="N1060" s="12">
        <f>GSF!$D1060+60</f>
        <v>44715</v>
      </c>
      <c r="O1060" s="12">
        <v>44769.0</v>
      </c>
      <c r="P1060" s="6" t="s">
        <v>1989</v>
      </c>
      <c r="Q1060" s="5" t="str">
        <f t="shared" si="2"/>
        <v>Closed</v>
      </c>
      <c r="R1060" s="10">
        <f t="shared" si="41"/>
        <v>114</v>
      </c>
      <c r="S1060" s="10">
        <f t="shared" si="4"/>
        <v>54</v>
      </c>
      <c r="T1060" s="5"/>
      <c r="U1060" s="5">
        <v>66893.0</v>
      </c>
    </row>
    <row r="1061" ht="15.75" hidden="1" customHeight="1">
      <c r="A1061" s="13">
        <v>1060.0</v>
      </c>
      <c r="B1061" s="40" t="s">
        <v>1990</v>
      </c>
      <c r="C1061" s="15" t="s">
        <v>153</v>
      </c>
      <c r="D1061" s="16">
        <v>44655.0</v>
      </c>
      <c r="E1061" s="16" t="s">
        <v>23</v>
      </c>
      <c r="F1061" s="16" t="s">
        <v>92</v>
      </c>
      <c r="G1061" s="15" t="s">
        <v>970</v>
      </c>
      <c r="H1061" s="20" t="s">
        <v>33</v>
      </c>
      <c r="I1061" s="13">
        <v>21001.0</v>
      </c>
      <c r="J1061" s="15" t="s">
        <v>50</v>
      </c>
      <c r="K1061" s="14" t="str">
        <f>IF(I1061=9001,VLOOKUP(J1061,'ISO-reference'!$C$1:$D$67,2,FALSE),IF(I1061=45001,VLOOKUP(J1061,'ISO-reference'!$A$1:$B$40,2,FALSE),IF(I1061=21001,VLOOKUP(J1061,'ISO-reference'!$E$1:$F$75,2,FALSE),"No ISO Mapping")))</f>
        <v> Environment for the Operation of Educational Processes</v>
      </c>
      <c r="L1061" s="15" t="s">
        <v>27</v>
      </c>
      <c r="M1061" s="18"/>
      <c r="N1061" s="19">
        <f>GSF!$D1061+60</f>
        <v>44715</v>
      </c>
      <c r="O1061" s="19">
        <v>44769.0</v>
      </c>
      <c r="P1061" s="14" t="s">
        <v>1991</v>
      </c>
      <c r="Q1061" s="13" t="str">
        <f t="shared" si="2"/>
        <v>Closed</v>
      </c>
      <c r="R1061" s="17">
        <f t="shared" si="41"/>
        <v>114</v>
      </c>
      <c r="S1061" s="17">
        <f t="shared" si="4"/>
        <v>54</v>
      </c>
      <c r="T1061" s="13"/>
      <c r="U1061" s="13">
        <v>66894.0</v>
      </c>
    </row>
    <row r="1062" ht="15.75" hidden="1" customHeight="1">
      <c r="A1062" s="5">
        <v>1061.0</v>
      </c>
      <c r="B1062" s="39" t="s">
        <v>1992</v>
      </c>
      <c r="C1062" s="7" t="s">
        <v>153</v>
      </c>
      <c r="D1062" s="8">
        <v>44655.0</v>
      </c>
      <c r="E1062" s="8" t="s">
        <v>23</v>
      </c>
      <c r="F1062" s="8" t="s">
        <v>92</v>
      </c>
      <c r="G1062" s="7" t="s">
        <v>970</v>
      </c>
      <c r="H1062" s="20" t="s">
        <v>33</v>
      </c>
      <c r="I1062" s="5">
        <v>21001.0</v>
      </c>
      <c r="J1062" s="7">
        <v>10.2</v>
      </c>
      <c r="K1062" s="6" t="str">
        <f>IF(I1062=9001,VLOOKUP(J1062,'ISO-reference'!$C$1:$D$67,2,FALSE),IF(I1062=45001,VLOOKUP(J1062,'ISO-reference'!$A$1:$B$40,2,FALSE),IF(I1062=21001,VLOOKUP(J1062,'ISO-reference'!$E$1:$F$75,2,FALSE),"No ISO Mapping")))</f>
        <v>Continual Improvement</v>
      </c>
      <c r="L1062" s="7" t="s">
        <v>111</v>
      </c>
      <c r="M1062" s="11"/>
      <c r="N1062" s="12">
        <f>GSF!$D1062+60</f>
        <v>44715</v>
      </c>
      <c r="O1062" s="12">
        <v>44756.0</v>
      </c>
      <c r="P1062" s="6" t="s">
        <v>1993</v>
      </c>
      <c r="Q1062" s="5" t="str">
        <f t="shared" si="2"/>
        <v>Closed</v>
      </c>
      <c r="R1062" s="10">
        <f t="shared" si="41"/>
        <v>101</v>
      </c>
      <c r="S1062" s="10">
        <f t="shared" si="4"/>
        <v>41</v>
      </c>
      <c r="T1062" s="5"/>
      <c r="U1062" s="5">
        <v>66895.0</v>
      </c>
    </row>
    <row r="1063" ht="15.75" hidden="1" customHeight="1">
      <c r="A1063" s="13">
        <v>1062.0</v>
      </c>
      <c r="B1063" s="40" t="s">
        <v>1994</v>
      </c>
      <c r="C1063" s="15" t="s">
        <v>153</v>
      </c>
      <c r="D1063" s="16">
        <v>44655.0</v>
      </c>
      <c r="E1063" s="16" t="s">
        <v>23</v>
      </c>
      <c r="F1063" s="16" t="s">
        <v>92</v>
      </c>
      <c r="G1063" s="15" t="s">
        <v>970</v>
      </c>
      <c r="H1063" s="20" t="s">
        <v>33</v>
      </c>
      <c r="I1063" s="13">
        <v>21001.0</v>
      </c>
      <c r="J1063" s="15" t="s">
        <v>50</v>
      </c>
      <c r="K1063" s="14" t="str">
        <f>IF(I1063=9001,VLOOKUP(J1063,'ISO-reference'!$C$1:$D$67,2,FALSE),IF(I1063=45001,VLOOKUP(J1063,'ISO-reference'!$A$1:$B$40,2,FALSE),IF(I1063=21001,VLOOKUP(J1063,'ISO-reference'!$E$1:$F$75,2,FALSE),"No ISO Mapping")))</f>
        <v> Environment for the Operation of Educational Processes</v>
      </c>
      <c r="L1063" s="15" t="s">
        <v>111</v>
      </c>
      <c r="M1063" s="18"/>
      <c r="N1063" s="19">
        <f>GSF!$D1063+60</f>
        <v>44715</v>
      </c>
      <c r="O1063" s="19">
        <v>44719.0</v>
      </c>
      <c r="P1063" s="14" t="s">
        <v>1999</v>
      </c>
      <c r="Q1063" s="13" t="str">
        <f t="shared" si="2"/>
        <v>Closed</v>
      </c>
      <c r="R1063" s="17">
        <f t="shared" si="41"/>
        <v>64</v>
      </c>
      <c r="S1063" s="17">
        <f t="shared" si="4"/>
        <v>4</v>
      </c>
      <c r="T1063" s="13"/>
      <c r="U1063" s="13">
        <v>66896.0</v>
      </c>
    </row>
    <row r="1064" ht="15.75" hidden="1" customHeight="1">
      <c r="A1064" s="5">
        <v>1063.0</v>
      </c>
      <c r="B1064" s="39" t="s">
        <v>1995</v>
      </c>
      <c r="C1064" s="7" t="s">
        <v>153</v>
      </c>
      <c r="D1064" s="8">
        <v>44655.0</v>
      </c>
      <c r="E1064" s="8" t="s">
        <v>23</v>
      </c>
      <c r="F1064" s="8" t="s">
        <v>92</v>
      </c>
      <c r="G1064" s="7" t="s">
        <v>970</v>
      </c>
      <c r="H1064" s="20" t="s">
        <v>33</v>
      </c>
      <c r="I1064" s="5">
        <v>21001.0</v>
      </c>
      <c r="J1064" s="7">
        <v>10.2</v>
      </c>
      <c r="K1064" s="6" t="str">
        <f>IF(I1064=9001,VLOOKUP(J1064,'ISO-reference'!$C$1:$D$67,2,FALSE),IF(I1064=45001,VLOOKUP(J1064,'ISO-reference'!$A$1:$B$40,2,FALSE),IF(I1064=21001,VLOOKUP(J1064,'ISO-reference'!$E$1:$F$75,2,FALSE),"No ISO Mapping")))</f>
        <v>Continual Improvement</v>
      </c>
      <c r="L1064" s="7" t="s">
        <v>111</v>
      </c>
      <c r="M1064" s="11"/>
      <c r="N1064" s="12">
        <f>GSF!$D1064+60</f>
        <v>44715</v>
      </c>
      <c r="O1064" s="12">
        <v>44756.0</v>
      </c>
      <c r="P1064" s="6" t="s">
        <v>2000</v>
      </c>
      <c r="Q1064" s="5" t="str">
        <f t="shared" si="2"/>
        <v>Closed</v>
      </c>
      <c r="R1064" s="10">
        <f t="shared" si="41"/>
        <v>101</v>
      </c>
      <c r="S1064" s="10">
        <f t="shared" si="4"/>
        <v>41</v>
      </c>
      <c r="T1064" s="5"/>
      <c r="U1064" s="5">
        <v>66897.0</v>
      </c>
    </row>
    <row r="1065" ht="15.75" hidden="1" customHeight="1">
      <c r="A1065" s="13">
        <v>1064.0</v>
      </c>
      <c r="B1065" s="40" t="s">
        <v>1984</v>
      </c>
      <c r="C1065" s="15" t="s">
        <v>153</v>
      </c>
      <c r="D1065" s="16">
        <v>44655.0</v>
      </c>
      <c r="E1065" s="16" t="s">
        <v>23</v>
      </c>
      <c r="F1065" s="16" t="s">
        <v>92</v>
      </c>
      <c r="G1065" s="15" t="s">
        <v>191</v>
      </c>
      <c r="H1065" s="20" t="s">
        <v>33</v>
      </c>
      <c r="I1065" s="13">
        <v>45001.0</v>
      </c>
      <c r="J1065" s="15">
        <v>8.1</v>
      </c>
      <c r="K1065" s="14" t="str">
        <f>IF(I1065=9001,VLOOKUP(J1065,'ISO-reference'!$C$1:$D$67,2,FALSE),IF(I1065=45001,VLOOKUP(J1065,'ISO-reference'!$A$1:$B$40,2,FALSE),IF(I1065=21001,VLOOKUP(J1065,'ISO-reference'!$E$1:$F$75,2,FALSE),"No ISO Mapping")))</f>
        <v> Operational planning and control</v>
      </c>
      <c r="L1065" s="15" t="s">
        <v>30</v>
      </c>
      <c r="M1065" s="18"/>
      <c r="N1065" s="19">
        <f>GSF!$D1065+60</f>
        <v>44715</v>
      </c>
      <c r="O1065" s="19">
        <v>44789.0</v>
      </c>
      <c r="P1065" s="14" t="s">
        <v>2001</v>
      </c>
      <c r="Q1065" s="13" t="str">
        <f t="shared" si="2"/>
        <v>Closed</v>
      </c>
      <c r="R1065" s="17">
        <f t="shared" si="41"/>
        <v>134</v>
      </c>
      <c r="S1065" s="17">
        <f t="shared" si="4"/>
        <v>74</v>
      </c>
      <c r="T1065" s="13"/>
      <c r="U1065" s="13">
        <v>66948.0</v>
      </c>
    </row>
    <row r="1066" ht="15.75" hidden="1" customHeight="1">
      <c r="A1066" s="5">
        <v>1065.0</v>
      </c>
      <c r="B1066" s="39" t="s">
        <v>1986</v>
      </c>
      <c r="C1066" s="7" t="s">
        <v>153</v>
      </c>
      <c r="D1066" s="8">
        <v>44655.0</v>
      </c>
      <c r="E1066" s="8" t="s">
        <v>23</v>
      </c>
      <c r="F1066" s="8" t="s">
        <v>92</v>
      </c>
      <c r="G1066" s="7" t="s">
        <v>191</v>
      </c>
      <c r="H1066" s="20" t="s">
        <v>33</v>
      </c>
      <c r="I1066" s="5">
        <v>45001.0</v>
      </c>
      <c r="J1066" s="7" t="s">
        <v>456</v>
      </c>
      <c r="K1066" s="6" t="str">
        <f>IF(I1066=9001,VLOOKUP(J1066,'ISO-reference'!$C$1:$D$67,2,FALSE),IF(I1066=45001,VLOOKUP(J1066,'ISO-reference'!$A$1:$B$40,2,FALSE),IF(I1066=21001,VLOOKUP(J1066,'ISO-reference'!$E$1:$F$75,2,FALSE),"No ISO Mapping")))</f>
        <v> Hazard identification &amp; assessment of risks and opportunities</v>
      </c>
      <c r="L1066" s="7" t="s">
        <v>30</v>
      </c>
      <c r="M1066" s="11"/>
      <c r="N1066" s="12">
        <f>GSF!$D1066+60</f>
        <v>44715</v>
      </c>
      <c r="O1066" s="12">
        <v>44789.0</v>
      </c>
      <c r="P1066" s="6" t="s">
        <v>2002</v>
      </c>
      <c r="Q1066" s="5" t="str">
        <f t="shared" si="2"/>
        <v>Closed</v>
      </c>
      <c r="R1066" s="10">
        <f t="shared" si="41"/>
        <v>134</v>
      </c>
      <c r="S1066" s="10">
        <f t="shared" si="4"/>
        <v>74</v>
      </c>
      <c r="T1066" s="5"/>
      <c r="U1066" s="5">
        <v>66949.0</v>
      </c>
    </row>
    <row r="1067" ht="15.75" hidden="1" customHeight="1">
      <c r="A1067" s="13">
        <v>1066.0</v>
      </c>
      <c r="B1067" s="40" t="s">
        <v>1988</v>
      </c>
      <c r="C1067" s="15" t="s">
        <v>153</v>
      </c>
      <c r="D1067" s="16">
        <v>44655.0</v>
      </c>
      <c r="E1067" s="16" t="s">
        <v>23</v>
      </c>
      <c r="F1067" s="16" t="s">
        <v>92</v>
      </c>
      <c r="G1067" s="15" t="s">
        <v>191</v>
      </c>
      <c r="H1067" s="20" t="s">
        <v>33</v>
      </c>
      <c r="I1067" s="13">
        <v>9001.0</v>
      </c>
      <c r="J1067" s="15" t="s">
        <v>50</v>
      </c>
      <c r="K1067" s="14" t="str">
        <f>IF(I1067=9001,VLOOKUP(J1067,'ISO-reference'!$C$1:$D$67,2,FALSE),IF(I1067=45001,VLOOKUP(J1067,'ISO-reference'!$A$1:$B$40,2,FALSE),IF(I1067=21001,VLOOKUP(J1067,'ISO-reference'!$E$1:$F$75,2,FALSE),"No ISO Mapping")))</f>
        <v> Environment for Operating Processes</v>
      </c>
      <c r="L1067" s="15" t="s">
        <v>30</v>
      </c>
      <c r="M1067" s="18"/>
      <c r="N1067" s="19">
        <f>GSF!$D1067+60</f>
        <v>44715</v>
      </c>
      <c r="O1067" s="19">
        <v>44769.0</v>
      </c>
      <c r="P1067" s="14" t="s">
        <v>1989</v>
      </c>
      <c r="Q1067" s="13" t="str">
        <f t="shared" si="2"/>
        <v>Closed</v>
      </c>
      <c r="R1067" s="17">
        <f t="shared" si="41"/>
        <v>114</v>
      </c>
      <c r="S1067" s="17">
        <f t="shared" si="4"/>
        <v>54</v>
      </c>
      <c r="T1067" s="13"/>
      <c r="U1067" s="13">
        <v>66950.0</v>
      </c>
    </row>
    <row r="1068" ht="15.75" hidden="1" customHeight="1">
      <c r="A1068" s="5">
        <v>1067.0</v>
      </c>
      <c r="B1068" s="39" t="s">
        <v>1990</v>
      </c>
      <c r="C1068" s="7" t="s">
        <v>153</v>
      </c>
      <c r="D1068" s="8">
        <v>44655.0</v>
      </c>
      <c r="E1068" s="8" t="s">
        <v>23</v>
      </c>
      <c r="F1068" s="8" t="s">
        <v>92</v>
      </c>
      <c r="G1068" s="7" t="s">
        <v>191</v>
      </c>
      <c r="H1068" s="20" t="s">
        <v>33</v>
      </c>
      <c r="I1068" s="5">
        <v>21001.0</v>
      </c>
      <c r="J1068" s="7" t="s">
        <v>50</v>
      </c>
      <c r="K1068" s="6" t="str">
        <f>IF(I1068=9001,VLOOKUP(J1068,'ISO-reference'!$C$1:$D$67,2,FALSE),IF(I1068=45001,VLOOKUP(J1068,'ISO-reference'!$A$1:$B$40,2,FALSE),IF(I1068=21001,VLOOKUP(J1068,'ISO-reference'!$E$1:$F$75,2,FALSE),"No ISO Mapping")))</f>
        <v> Environment for the Operation of Educational Processes</v>
      </c>
      <c r="L1068" s="7" t="s">
        <v>27</v>
      </c>
      <c r="M1068" s="11"/>
      <c r="N1068" s="12">
        <f>GSF!$D1068+60</f>
        <v>44715</v>
      </c>
      <c r="O1068" s="12">
        <v>44769.0</v>
      </c>
      <c r="P1068" s="6" t="s">
        <v>1991</v>
      </c>
      <c r="Q1068" s="5" t="str">
        <f t="shared" si="2"/>
        <v>Closed</v>
      </c>
      <c r="R1068" s="10">
        <f t="shared" si="41"/>
        <v>114</v>
      </c>
      <c r="S1068" s="10">
        <f t="shared" si="4"/>
        <v>54</v>
      </c>
      <c r="T1068" s="5"/>
      <c r="U1068" s="5">
        <v>66952.0</v>
      </c>
    </row>
    <row r="1069" ht="15.75" hidden="1" customHeight="1">
      <c r="A1069" s="13">
        <v>1068.0</v>
      </c>
      <c r="B1069" s="40" t="s">
        <v>1992</v>
      </c>
      <c r="C1069" s="15" t="s">
        <v>153</v>
      </c>
      <c r="D1069" s="16">
        <v>44655.0</v>
      </c>
      <c r="E1069" s="16" t="s">
        <v>23</v>
      </c>
      <c r="F1069" s="16" t="s">
        <v>92</v>
      </c>
      <c r="G1069" s="15" t="s">
        <v>191</v>
      </c>
      <c r="H1069" s="20" t="s">
        <v>33</v>
      </c>
      <c r="I1069" s="13">
        <v>21001.0</v>
      </c>
      <c r="J1069" s="15">
        <v>10.2</v>
      </c>
      <c r="K1069" s="14" t="str">
        <f>IF(I1069=9001,VLOOKUP(J1069,'ISO-reference'!$C$1:$D$67,2,FALSE),IF(I1069=45001,VLOOKUP(J1069,'ISO-reference'!$A$1:$B$40,2,FALSE),IF(I1069=21001,VLOOKUP(J1069,'ISO-reference'!$E$1:$F$75,2,FALSE),"No ISO Mapping")))</f>
        <v>Continual Improvement</v>
      </c>
      <c r="L1069" s="15" t="s">
        <v>111</v>
      </c>
      <c r="M1069" s="18"/>
      <c r="N1069" s="19">
        <f>GSF!$D1069+60</f>
        <v>44715</v>
      </c>
      <c r="O1069" s="19">
        <v>44756.0</v>
      </c>
      <c r="P1069" s="14" t="s">
        <v>1993</v>
      </c>
      <c r="Q1069" s="13" t="str">
        <f t="shared" si="2"/>
        <v>Closed</v>
      </c>
      <c r="R1069" s="17">
        <f t="shared" si="41"/>
        <v>101</v>
      </c>
      <c r="S1069" s="17">
        <f t="shared" si="4"/>
        <v>41</v>
      </c>
      <c r="T1069" s="13"/>
      <c r="U1069" s="13">
        <v>66953.0</v>
      </c>
    </row>
    <row r="1070" ht="15.75" hidden="1" customHeight="1">
      <c r="A1070" s="5">
        <v>1069.0</v>
      </c>
      <c r="B1070" s="39" t="s">
        <v>1994</v>
      </c>
      <c r="C1070" s="7" t="s">
        <v>153</v>
      </c>
      <c r="D1070" s="8">
        <v>44655.0</v>
      </c>
      <c r="E1070" s="8" t="s">
        <v>23</v>
      </c>
      <c r="F1070" s="8" t="s">
        <v>92</v>
      </c>
      <c r="G1070" s="7" t="s">
        <v>191</v>
      </c>
      <c r="H1070" s="20" t="s">
        <v>33</v>
      </c>
      <c r="I1070" s="5">
        <v>21001.0</v>
      </c>
      <c r="J1070" s="7" t="s">
        <v>50</v>
      </c>
      <c r="K1070" s="6" t="str">
        <f>IF(I1070=9001,VLOOKUP(J1070,'ISO-reference'!$C$1:$D$67,2,FALSE),IF(I1070=45001,VLOOKUP(J1070,'ISO-reference'!$A$1:$B$40,2,FALSE),IF(I1070=21001,VLOOKUP(J1070,'ISO-reference'!$E$1:$F$75,2,FALSE),"No ISO Mapping")))</f>
        <v> Environment for the Operation of Educational Processes</v>
      </c>
      <c r="L1070" s="7" t="s">
        <v>111</v>
      </c>
      <c r="M1070" s="11"/>
      <c r="N1070" s="12">
        <f>GSF!$D1070+60</f>
        <v>44715</v>
      </c>
      <c r="O1070" s="12">
        <v>44756.0</v>
      </c>
      <c r="P1070" s="6" t="s">
        <v>1989</v>
      </c>
      <c r="Q1070" s="5" t="str">
        <f t="shared" si="2"/>
        <v>Closed</v>
      </c>
      <c r="R1070" s="10">
        <f t="shared" si="41"/>
        <v>101</v>
      </c>
      <c r="S1070" s="10">
        <f t="shared" si="4"/>
        <v>41</v>
      </c>
      <c r="T1070" s="5"/>
      <c r="U1070" s="5">
        <v>66954.0</v>
      </c>
    </row>
    <row r="1071" ht="15.75" hidden="1" customHeight="1">
      <c r="A1071" s="13">
        <v>1070.0</v>
      </c>
      <c r="B1071" s="40" t="s">
        <v>1995</v>
      </c>
      <c r="C1071" s="15" t="s">
        <v>153</v>
      </c>
      <c r="D1071" s="16">
        <v>44655.0</v>
      </c>
      <c r="E1071" s="16" t="s">
        <v>23</v>
      </c>
      <c r="F1071" s="16" t="s">
        <v>92</v>
      </c>
      <c r="G1071" s="15" t="s">
        <v>191</v>
      </c>
      <c r="H1071" s="20" t="s">
        <v>33</v>
      </c>
      <c r="I1071" s="13">
        <v>21001.0</v>
      </c>
      <c r="J1071" s="15">
        <v>10.2</v>
      </c>
      <c r="K1071" s="14" t="str">
        <f>IF(I1071=9001,VLOOKUP(J1071,'ISO-reference'!$C$1:$D$67,2,FALSE),IF(I1071=45001,VLOOKUP(J1071,'ISO-reference'!$A$1:$B$40,2,FALSE),IF(I1071=21001,VLOOKUP(J1071,'ISO-reference'!$E$1:$F$75,2,FALSE),"No ISO Mapping")))</f>
        <v>Continual Improvement</v>
      </c>
      <c r="L1071" s="15" t="s">
        <v>111</v>
      </c>
      <c r="M1071" s="18"/>
      <c r="N1071" s="19">
        <f>GSF!$D1071+60</f>
        <v>44715</v>
      </c>
      <c r="O1071" s="19">
        <v>44756.0</v>
      </c>
      <c r="P1071" s="14" t="s">
        <v>1996</v>
      </c>
      <c r="Q1071" s="13" t="str">
        <f t="shared" si="2"/>
        <v>Closed</v>
      </c>
      <c r="R1071" s="17">
        <f t="shared" si="41"/>
        <v>101</v>
      </c>
      <c r="S1071" s="17">
        <f t="shared" si="4"/>
        <v>41</v>
      </c>
      <c r="T1071" s="13"/>
      <c r="U1071" s="13">
        <v>66955.0</v>
      </c>
    </row>
    <row r="1072" ht="15.75" hidden="1" customHeight="1">
      <c r="A1072" s="5">
        <v>1071.0</v>
      </c>
      <c r="B1072" s="39" t="s">
        <v>1984</v>
      </c>
      <c r="C1072" s="7" t="s">
        <v>153</v>
      </c>
      <c r="D1072" s="8">
        <v>44655.0</v>
      </c>
      <c r="E1072" s="8" t="s">
        <v>23</v>
      </c>
      <c r="F1072" s="8" t="s">
        <v>92</v>
      </c>
      <c r="G1072" s="7" t="s">
        <v>1090</v>
      </c>
      <c r="H1072" s="20" t="s">
        <v>33</v>
      </c>
      <c r="I1072" s="5">
        <v>45001.0</v>
      </c>
      <c r="J1072" s="7">
        <v>8.1</v>
      </c>
      <c r="K1072" s="6" t="str">
        <f>IF(I1072=9001,VLOOKUP(J1072,'ISO-reference'!$C$1:$D$67,2,FALSE),IF(I1072=45001,VLOOKUP(J1072,'ISO-reference'!$A$1:$B$40,2,FALSE),IF(I1072=21001,VLOOKUP(J1072,'ISO-reference'!$E$1:$F$75,2,FALSE),"No ISO Mapping")))</f>
        <v> Operational planning and control</v>
      </c>
      <c r="L1072" s="7" t="s">
        <v>30</v>
      </c>
      <c r="M1072" s="11"/>
      <c r="N1072" s="12">
        <f>GSF!$D1072+60</f>
        <v>44715</v>
      </c>
      <c r="O1072" s="12">
        <v>44777.0</v>
      </c>
      <c r="P1072" s="6" t="s">
        <v>2003</v>
      </c>
      <c r="Q1072" s="5" t="str">
        <f t="shared" si="2"/>
        <v>Closed</v>
      </c>
      <c r="R1072" s="10">
        <f t="shared" si="41"/>
        <v>122</v>
      </c>
      <c r="S1072" s="10">
        <f t="shared" si="4"/>
        <v>62</v>
      </c>
      <c r="T1072" s="5"/>
      <c r="U1072" s="5">
        <v>66960.0</v>
      </c>
    </row>
    <row r="1073" ht="15.75" hidden="1" customHeight="1">
      <c r="A1073" s="13">
        <v>1072.0</v>
      </c>
      <c r="B1073" s="40" t="s">
        <v>1986</v>
      </c>
      <c r="C1073" s="15" t="s">
        <v>153</v>
      </c>
      <c r="D1073" s="16">
        <v>44655.0</v>
      </c>
      <c r="E1073" s="16" t="s">
        <v>23</v>
      </c>
      <c r="F1073" s="16" t="s">
        <v>92</v>
      </c>
      <c r="G1073" s="15" t="s">
        <v>1090</v>
      </c>
      <c r="H1073" s="20" t="s">
        <v>33</v>
      </c>
      <c r="I1073" s="13">
        <v>45001.0</v>
      </c>
      <c r="J1073" s="15" t="s">
        <v>456</v>
      </c>
      <c r="K1073" s="14" t="str">
        <f>IF(I1073=9001,VLOOKUP(J1073,'ISO-reference'!$C$1:$D$67,2,FALSE),IF(I1073=45001,VLOOKUP(J1073,'ISO-reference'!$A$1:$B$40,2,FALSE),IF(I1073=21001,VLOOKUP(J1073,'ISO-reference'!$E$1:$F$75,2,FALSE),"No ISO Mapping")))</f>
        <v> Hazard identification &amp; assessment of risks and opportunities</v>
      </c>
      <c r="L1073" s="15" t="s">
        <v>30</v>
      </c>
      <c r="M1073" s="18"/>
      <c r="N1073" s="19">
        <f>GSF!$D1073+60</f>
        <v>44715</v>
      </c>
      <c r="O1073" s="19">
        <v>44777.0</v>
      </c>
      <c r="P1073" s="14" t="s">
        <v>2004</v>
      </c>
      <c r="Q1073" s="13" t="str">
        <f t="shared" si="2"/>
        <v>Closed</v>
      </c>
      <c r="R1073" s="17">
        <f t="shared" si="41"/>
        <v>122</v>
      </c>
      <c r="S1073" s="17">
        <f t="shared" si="4"/>
        <v>62</v>
      </c>
      <c r="T1073" s="13"/>
      <c r="U1073" s="13">
        <v>66961.0</v>
      </c>
    </row>
    <row r="1074" ht="15.75" hidden="1" customHeight="1">
      <c r="A1074" s="5">
        <v>1073.0</v>
      </c>
      <c r="B1074" s="39" t="s">
        <v>1988</v>
      </c>
      <c r="C1074" s="7" t="s">
        <v>153</v>
      </c>
      <c r="D1074" s="8">
        <v>44655.0</v>
      </c>
      <c r="E1074" s="8" t="s">
        <v>23</v>
      </c>
      <c r="F1074" s="8" t="s">
        <v>92</v>
      </c>
      <c r="G1074" s="7" t="s">
        <v>1090</v>
      </c>
      <c r="H1074" s="20" t="s">
        <v>33</v>
      </c>
      <c r="I1074" s="5">
        <v>9001.0</v>
      </c>
      <c r="J1074" s="7" t="s">
        <v>50</v>
      </c>
      <c r="K1074" s="6" t="str">
        <f>IF(I1074=9001,VLOOKUP(J1074,'ISO-reference'!$C$1:$D$67,2,FALSE),IF(I1074=45001,VLOOKUP(J1074,'ISO-reference'!$A$1:$B$40,2,FALSE),IF(I1074=21001,VLOOKUP(J1074,'ISO-reference'!$E$1:$F$75,2,FALSE),"No ISO Mapping")))</f>
        <v> Environment for Operating Processes</v>
      </c>
      <c r="L1074" s="7" t="s">
        <v>30</v>
      </c>
      <c r="M1074" s="11"/>
      <c r="N1074" s="12">
        <f>GSF!$D1074+60</f>
        <v>44715</v>
      </c>
      <c r="O1074" s="12">
        <v>44769.0</v>
      </c>
      <c r="P1074" s="6" t="s">
        <v>1989</v>
      </c>
      <c r="Q1074" s="5" t="str">
        <f t="shared" si="2"/>
        <v>Closed</v>
      </c>
      <c r="R1074" s="10">
        <f t="shared" si="41"/>
        <v>114</v>
      </c>
      <c r="S1074" s="10">
        <f t="shared" si="4"/>
        <v>54</v>
      </c>
      <c r="T1074" s="5"/>
      <c r="U1074" s="5">
        <v>66962.0</v>
      </c>
    </row>
    <row r="1075" ht="15.75" hidden="1" customHeight="1">
      <c r="A1075" s="13">
        <v>1074.0</v>
      </c>
      <c r="B1075" s="40" t="s">
        <v>1990</v>
      </c>
      <c r="C1075" s="15" t="s">
        <v>153</v>
      </c>
      <c r="D1075" s="16">
        <v>44655.0</v>
      </c>
      <c r="E1075" s="16" t="s">
        <v>23</v>
      </c>
      <c r="F1075" s="16" t="s">
        <v>92</v>
      </c>
      <c r="G1075" s="15" t="s">
        <v>1090</v>
      </c>
      <c r="H1075" s="20" t="s">
        <v>33</v>
      </c>
      <c r="I1075" s="13">
        <v>21001.0</v>
      </c>
      <c r="J1075" s="15" t="s">
        <v>50</v>
      </c>
      <c r="K1075" s="14" t="str">
        <f>IF(I1075=9001,VLOOKUP(J1075,'ISO-reference'!$C$1:$D$67,2,FALSE),IF(I1075=45001,VLOOKUP(J1075,'ISO-reference'!$A$1:$B$40,2,FALSE),IF(I1075=21001,VLOOKUP(J1075,'ISO-reference'!$E$1:$F$75,2,FALSE),"No ISO Mapping")))</f>
        <v> Environment for the Operation of Educational Processes</v>
      </c>
      <c r="L1075" s="15" t="s">
        <v>27</v>
      </c>
      <c r="M1075" s="18"/>
      <c r="N1075" s="19">
        <f>GSF!$D1075+60</f>
        <v>44715</v>
      </c>
      <c r="O1075" s="19">
        <v>44769.0</v>
      </c>
      <c r="P1075" s="14" t="s">
        <v>1991</v>
      </c>
      <c r="Q1075" s="13" t="str">
        <f t="shared" si="2"/>
        <v>Closed</v>
      </c>
      <c r="R1075" s="17">
        <f t="shared" si="41"/>
        <v>114</v>
      </c>
      <c r="S1075" s="17">
        <f t="shared" si="4"/>
        <v>54</v>
      </c>
      <c r="T1075" s="13"/>
      <c r="U1075" s="13">
        <v>66963.0</v>
      </c>
    </row>
    <row r="1076" ht="15.75" hidden="1" customHeight="1">
      <c r="A1076" s="5">
        <v>1075.0</v>
      </c>
      <c r="B1076" s="39" t="s">
        <v>1992</v>
      </c>
      <c r="C1076" s="7" t="s">
        <v>153</v>
      </c>
      <c r="D1076" s="8">
        <v>44655.0</v>
      </c>
      <c r="E1076" s="8" t="s">
        <v>23</v>
      </c>
      <c r="F1076" s="8" t="s">
        <v>92</v>
      </c>
      <c r="G1076" s="7" t="s">
        <v>1090</v>
      </c>
      <c r="H1076" s="20" t="s">
        <v>33</v>
      </c>
      <c r="I1076" s="5">
        <v>21001.0</v>
      </c>
      <c r="J1076" s="7">
        <v>10.2</v>
      </c>
      <c r="K1076" s="6" t="str">
        <f>IF(I1076=9001,VLOOKUP(J1076,'ISO-reference'!$C$1:$D$67,2,FALSE),IF(I1076=45001,VLOOKUP(J1076,'ISO-reference'!$A$1:$B$40,2,FALSE),IF(I1076=21001,VLOOKUP(J1076,'ISO-reference'!$E$1:$F$75,2,FALSE),"No ISO Mapping")))</f>
        <v>Continual Improvement</v>
      </c>
      <c r="L1076" s="7" t="s">
        <v>111</v>
      </c>
      <c r="M1076" s="11"/>
      <c r="N1076" s="12">
        <f>GSF!$D1076+60</f>
        <v>44715</v>
      </c>
      <c r="O1076" s="12">
        <v>44756.0</v>
      </c>
      <c r="P1076" s="6" t="s">
        <v>1993</v>
      </c>
      <c r="Q1076" s="5" t="str">
        <f t="shared" si="2"/>
        <v>Closed</v>
      </c>
      <c r="R1076" s="10">
        <f t="shared" si="41"/>
        <v>101</v>
      </c>
      <c r="S1076" s="10">
        <f t="shared" si="4"/>
        <v>41</v>
      </c>
      <c r="T1076" s="5"/>
      <c r="U1076" s="5">
        <v>66964.0</v>
      </c>
    </row>
    <row r="1077" ht="15.75" hidden="1" customHeight="1">
      <c r="A1077" s="13">
        <v>1076.0</v>
      </c>
      <c r="B1077" s="40" t="s">
        <v>1994</v>
      </c>
      <c r="C1077" s="15" t="s">
        <v>153</v>
      </c>
      <c r="D1077" s="16">
        <v>44655.0</v>
      </c>
      <c r="E1077" s="16" t="s">
        <v>23</v>
      </c>
      <c r="F1077" s="16" t="s">
        <v>92</v>
      </c>
      <c r="G1077" s="15" t="s">
        <v>1090</v>
      </c>
      <c r="H1077" s="20" t="s">
        <v>33</v>
      </c>
      <c r="I1077" s="13">
        <v>21001.0</v>
      </c>
      <c r="J1077" s="15" t="s">
        <v>50</v>
      </c>
      <c r="K1077" s="14" t="str">
        <f>IF(I1077=9001,VLOOKUP(J1077,'ISO-reference'!$C$1:$D$67,2,FALSE),IF(I1077=45001,VLOOKUP(J1077,'ISO-reference'!$A$1:$B$40,2,FALSE),IF(I1077=21001,VLOOKUP(J1077,'ISO-reference'!$E$1:$F$75,2,FALSE),"No ISO Mapping")))</f>
        <v> Environment for the Operation of Educational Processes</v>
      </c>
      <c r="L1077" s="15" t="s">
        <v>111</v>
      </c>
      <c r="M1077" s="18"/>
      <c r="N1077" s="19">
        <f>GSF!$D1077+60</f>
        <v>44715</v>
      </c>
      <c r="O1077" s="19">
        <v>44756.0</v>
      </c>
      <c r="P1077" s="14" t="s">
        <v>1989</v>
      </c>
      <c r="Q1077" s="13" t="str">
        <f t="shared" si="2"/>
        <v>Closed</v>
      </c>
      <c r="R1077" s="17">
        <f t="shared" si="41"/>
        <v>101</v>
      </c>
      <c r="S1077" s="17">
        <f t="shared" si="4"/>
        <v>41</v>
      </c>
      <c r="T1077" s="13"/>
      <c r="U1077" s="13">
        <v>66965.0</v>
      </c>
    </row>
    <row r="1078" ht="15.75" hidden="1" customHeight="1">
      <c r="A1078" s="5">
        <v>1077.0</v>
      </c>
      <c r="B1078" s="39" t="s">
        <v>1995</v>
      </c>
      <c r="C1078" s="7" t="s">
        <v>153</v>
      </c>
      <c r="D1078" s="8">
        <v>44655.0</v>
      </c>
      <c r="E1078" s="8" t="s">
        <v>23</v>
      </c>
      <c r="F1078" s="8" t="s">
        <v>92</v>
      </c>
      <c r="G1078" s="7" t="s">
        <v>1090</v>
      </c>
      <c r="H1078" s="20" t="s">
        <v>33</v>
      </c>
      <c r="I1078" s="5">
        <v>21001.0</v>
      </c>
      <c r="J1078" s="7">
        <v>10.2</v>
      </c>
      <c r="K1078" s="6" t="str">
        <f>IF(I1078=9001,VLOOKUP(J1078,'ISO-reference'!$C$1:$D$67,2,FALSE),IF(I1078=45001,VLOOKUP(J1078,'ISO-reference'!$A$1:$B$40,2,FALSE),IF(I1078=21001,VLOOKUP(J1078,'ISO-reference'!$E$1:$F$75,2,FALSE),"No ISO Mapping")))</f>
        <v>Continual Improvement</v>
      </c>
      <c r="L1078" s="7" t="s">
        <v>111</v>
      </c>
      <c r="M1078" s="11"/>
      <c r="N1078" s="12">
        <f>GSF!$D1078+60</f>
        <v>44715</v>
      </c>
      <c r="O1078" s="12">
        <v>44756.0</v>
      </c>
      <c r="P1078" s="6" t="s">
        <v>1996</v>
      </c>
      <c r="Q1078" s="5" t="str">
        <f t="shared" si="2"/>
        <v>Closed</v>
      </c>
      <c r="R1078" s="10">
        <f t="shared" si="41"/>
        <v>101</v>
      </c>
      <c r="S1078" s="10">
        <f t="shared" si="4"/>
        <v>41</v>
      </c>
      <c r="T1078" s="5"/>
      <c r="U1078" s="5">
        <v>66966.0</v>
      </c>
    </row>
    <row r="1079" ht="15.75" hidden="1" customHeight="1">
      <c r="A1079" s="13">
        <v>1078.0</v>
      </c>
      <c r="B1079" s="40" t="s">
        <v>2005</v>
      </c>
      <c r="C1079" s="15" t="s">
        <v>153</v>
      </c>
      <c r="D1079" s="16">
        <v>44655.0</v>
      </c>
      <c r="E1079" s="16" t="s">
        <v>23</v>
      </c>
      <c r="F1079" s="16" t="s">
        <v>92</v>
      </c>
      <c r="G1079" s="15" t="s">
        <v>515</v>
      </c>
      <c r="H1079" s="20" t="s">
        <v>33</v>
      </c>
      <c r="I1079" s="13">
        <v>21001.0</v>
      </c>
      <c r="J1079" s="15" t="s">
        <v>2006</v>
      </c>
      <c r="K1079" s="14" t="str">
        <f>IF(I1079=9001,VLOOKUP(J1079,'ISO-reference'!$C$1:$D$67,2,FALSE),IF(I1079=45001,VLOOKUP(J1079,'ISO-reference'!$A$1:$B$40,2,FALSE),IF(I1079=21001,VLOOKUP(J1079,'ISO-reference'!$E$1:$F$75,2,FALSE),"No ISO Mapping")))</f>
        <v>Methods for monitoring, measurement, analysis and evaluation</v>
      </c>
      <c r="L1079" s="15" t="s">
        <v>27</v>
      </c>
      <c r="M1079" s="18"/>
      <c r="N1079" s="19">
        <f>GSF!$D1079+60</f>
        <v>44715</v>
      </c>
      <c r="O1079" s="19">
        <v>44701.0</v>
      </c>
      <c r="P1079" s="14" t="s">
        <v>2007</v>
      </c>
      <c r="Q1079" s="13" t="str">
        <f t="shared" si="2"/>
        <v>Closed</v>
      </c>
      <c r="R1079" s="17">
        <f t="shared" si="41"/>
        <v>46</v>
      </c>
      <c r="S1079" s="17">
        <f t="shared" si="4"/>
        <v>-14</v>
      </c>
      <c r="T1079" s="13"/>
      <c r="U1079" s="13">
        <v>66967.0</v>
      </c>
    </row>
    <row r="1080" ht="15.75" hidden="1" customHeight="1">
      <c r="A1080" s="5">
        <v>1079.0</v>
      </c>
      <c r="B1080" s="39" t="s">
        <v>2008</v>
      </c>
      <c r="C1080" s="7" t="s">
        <v>153</v>
      </c>
      <c r="D1080" s="8">
        <v>44655.0</v>
      </c>
      <c r="E1080" s="8" t="s">
        <v>23</v>
      </c>
      <c r="F1080" s="8" t="s">
        <v>92</v>
      </c>
      <c r="G1080" s="7" t="s">
        <v>515</v>
      </c>
      <c r="H1080" s="20" t="s">
        <v>33</v>
      </c>
      <c r="I1080" s="5">
        <v>9001.0</v>
      </c>
      <c r="J1080" s="7">
        <v>7.2</v>
      </c>
      <c r="K1080" s="6" t="str">
        <f>IF(I1080=9001,VLOOKUP(J1080,'ISO-reference'!$C$1:$D$67,2,FALSE),IF(I1080=45001,VLOOKUP(J1080,'ISO-reference'!$A$1:$B$40,2,FALSE),IF(I1080=21001,VLOOKUP(J1080,'ISO-reference'!$E$1:$F$75,2,FALSE),"No ISO Mapping")))</f>
        <v> Competence</v>
      </c>
      <c r="L1080" s="7" t="s">
        <v>35</v>
      </c>
      <c r="M1080" s="11"/>
      <c r="N1080" s="12">
        <f>GSF!$D1080+60</f>
        <v>44715</v>
      </c>
      <c r="O1080" s="12">
        <v>44701.0</v>
      </c>
      <c r="P1080" s="6" t="s">
        <v>2009</v>
      </c>
      <c r="Q1080" s="5" t="str">
        <f t="shared" si="2"/>
        <v>Closed</v>
      </c>
      <c r="R1080" s="10">
        <f t="shared" si="41"/>
        <v>46</v>
      </c>
      <c r="S1080" s="10">
        <f t="shared" si="4"/>
        <v>-14</v>
      </c>
      <c r="T1080" s="5"/>
      <c r="U1080" s="5">
        <v>66968.0</v>
      </c>
    </row>
    <row r="1081" ht="15.75" hidden="1" customHeight="1">
      <c r="A1081" s="13">
        <v>1080.0</v>
      </c>
      <c r="B1081" s="40" t="s">
        <v>2010</v>
      </c>
      <c r="C1081" s="15" t="s">
        <v>153</v>
      </c>
      <c r="D1081" s="16">
        <v>44655.0</v>
      </c>
      <c r="E1081" s="16" t="s">
        <v>23</v>
      </c>
      <c r="F1081" s="16" t="s">
        <v>92</v>
      </c>
      <c r="G1081" s="15" t="s">
        <v>515</v>
      </c>
      <c r="H1081" s="20" t="s">
        <v>33</v>
      </c>
      <c r="I1081" s="13">
        <v>9001.0</v>
      </c>
      <c r="J1081" s="15">
        <v>7.1</v>
      </c>
      <c r="K1081" s="14" t="str">
        <f>IF(I1081=9001,VLOOKUP(J1081,'ISO-reference'!$C$1:$D$67,2,FALSE),IF(I1081=45001,VLOOKUP(J1081,'ISO-reference'!$A$1:$B$40,2,FALSE),IF(I1081=21001,VLOOKUP(J1081,'ISO-reference'!$E$1:$F$75,2,FALSE),"No ISO Mapping")))</f>
        <v> Resources</v>
      </c>
      <c r="L1081" s="15" t="s">
        <v>30</v>
      </c>
      <c r="M1081" s="18"/>
      <c r="N1081" s="19">
        <f>GSF!$D1081+60</f>
        <v>44715</v>
      </c>
      <c r="O1081" s="19">
        <v>44701.0</v>
      </c>
      <c r="P1081" s="14" t="s">
        <v>2011</v>
      </c>
      <c r="Q1081" s="13" t="str">
        <f t="shared" si="2"/>
        <v>Closed</v>
      </c>
      <c r="R1081" s="17">
        <f t="shared" si="41"/>
        <v>46</v>
      </c>
      <c r="S1081" s="17">
        <f t="shared" si="4"/>
        <v>-14</v>
      </c>
      <c r="T1081" s="13"/>
      <c r="U1081" s="13">
        <v>66969.0</v>
      </c>
    </row>
    <row r="1082" ht="15.75" hidden="1" customHeight="1">
      <c r="A1082" s="5">
        <v>1081.0</v>
      </c>
      <c r="B1082" s="39" t="s">
        <v>2012</v>
      </c>
      <c r="C1082" s="7" t="s">
        <v>153</v>
      </c>
      <c r="D1082" s="8">
        <v>44655.0</v>
      </c>
      <c r="E1082" s="8" t="s">
        <v>23</v>
      </c>
      <c r="F1082" s="8" t="s">
        <v>92</v>
      </c>
      <c r="G1082" s="7" t="s">
        <v>515</v>
      </c>
      <c r="H1082" s="20" t="s">
        <v>33</v>
      </c>
      <c r="I1082" s="5">
        <v>45001.0</v>
      </c>
      <c r="J1082" s="7" t="s">
        <v>615</v>
      </c>
      <c r="K1082" s="6" t="str">
        <f>IF(I1082=9001,VLOOKUP(J1082,'ISO-reference'!$C$1:$D$67,2,FALSE),IF(I1082=45001,VLOOKUP(J1082,'ISO-reference'!$A$1:$B$40,2,FALSE),IF(I1082=21001,VLOOKUP(J1082,'ISO-reference'!$E$1:$F$75,2,FALSE),"No ISO Mapping")))</f>
        <v> Eliminating Hazards and reducing OH&amp;S risks</v>
      </c>
      <c r="L1082" s="7" t="s">
        <v>30</v>
      </c>
      <c r="M1082" s="11"/>
      <c r="N1082" s="12">
        <f>GSF!$D1082+60</f>
        <v>44715</v>
      </c>
      <c r="O1082" s="12">
        <v>44701.0</v>
      </c>
      <c r="P1082" s="6" t="s">
        <v>2013</v>
      </c>
      <c r="Q1082" s="5" t="str">
        <f t="shared" si="2"/>
        <v>Closed</v>
      </c>
      <c r="R1082" s="10">
        <f t="shared" si="41"/>
        <v>46</v>
      </c>
      <c r="S1082" s="10">
        <f t="shared" si="4"/>
        <v>-14</v>
      </c>
      <c r="T1082" s="5"/>
      <c r="U1082" s="5">
        <v>66970.0</v>
      </c>
    </row>
    <row r="1083" ht="15.75" hidden="1" customHeight="1">
      <c r="A1083" s="13">
        <v>1082.0</v>
      </c>
      <c r="B1083" s="40" t="s">
        <v>2014</v>
      </c>
      <c r="C1083" s="15" t="s">
        <v>153</v>
      </c>
      <c r="D1083" s="16">
        <v>44655.0</v>
      </c>
      <c r="E1083" s="16" t="s">
        <v>23</v>
      </c>
      <c r="F1083" s="16" t="s">
        <v>92</v>
      </c>
      <c r="G1083" s="15" t="s">
        <v>515</v>
      </c>
      <c r="H1083" s="20" t="s">
        <v>33</v>
      </c>
      <c r="I1083" s="13">
        <v>45001.0</v>
      </c>
      <c r="J1083" s="15" t="s">
        <v>615</v>
      </c>
      <c r="K1083" s="14" t="str">
        <f>IF(I1083=9001,VLOOKUP(J1083,'ISO-reference'!$C$1:$D$67,2,FALSE),IF(I1083=45001,VLOOKUP(J1083,'ISO-reference'!$A$1:$B$40,2,FALSE),IF(I1083=21001,VLOOKUP(J1083,'ISO-reference'!$E$1:$F$75,2,FALSE),"No ISO Mapping")))</f>
        <v> Eliminating Hazards and reducing OH&amp;S risks</v>
      </c>
      <c r="L1083" s="15" t="s">
        <v>30</v>
      </c>
      <c r="M1083" s="18"/>
      <c r="N1083" s="19">
        <f>GSF!$D1083+60</f>
        <v>44715</v>
      </c>
      <c r="O1083" s="19">
        <v>44701.0</v>
      </c>
      <c r="P1083" s="14" t="s">
        <v>2015</v>
      </c>
      <c r="Q1083" s="13" t="str">
        <f t="shared" si="2"/>
        <v>Closed</v>
      </c>
      <c r="R1083" s="17">
        <f t="shared" si="41"/>
        <v>46</v>
      </c>
      <c r="S1083" s="17">
        <f t="shared" si="4"/>
        <v>-14</v>
      </c>
      <c r="T1083" s="13"/>
      <c r="U1083" s="13">
        <v>66971.0</v>
      </c>
    </row>
    <row r="1084" ht="15.75" hidden="1" customHeight="1">
      <c r="A1084" s="5">
        <v>1083.0</v>
      </c>
      <c r="B1084" s="39" t="s">
        <v>2016</v>
      </c>
      <c r="C1084" s="7" t="s">
        <v>153</v>
      </c>
      <c r="D1084" s="8">
        <v>44655.0</v>
      </c>
      <c r="E1084" s="8" t="s">
        <v>23</v>
      </c>
      <c r="F1084" s="8" t="s">
        <v>92</v>
      </c>
      <c r="G1084" s="7" t="s">
        <v>515</v>
      </c>
      <c r="H1084" s="20" t="s">
        <v>33</v>
      </c>
      <c r="I1084" s="5">
        <v>9001.0</v>
      </c>
      <c r="J1084" s="7">
        <v>6.1</v>
      </c>
      <c r="K1084" s="6" t="str">
        <f>IF(I1084=9001,VLOOKUP(J1084,'ISO-reference'!$C$1:$D$67,2,FALSE),IF(I1084=45001,VLOOKUP(J1084,'ISO-reference'!$A$1:$B$40,2,FALSE),IF(I1084=21001,VLOOKUP(J1084,'ISO-reference'!$E$1:$F$75,2,FALSE),"No ISO Mapping")))</f>
        <v> Address risk &amp; opportunity</v>
      </c>
      <c r="L1084" s="7" t="s">
        <v>27</v>
      </c>
      <c r="M1084" s="11"/>
      <c r="N1084" s="12">
        <f>GSF!$D1084+60</f>
        <v>44715</v>
      </c>
      <c r="O1084" s="12">
        <v>44701.0</v>
      </c>
      <c r="P1084" s="6" t="s">
        <v>2017</v>
      </c>
      <c r="Q1084" s="5" t="str">
        <f t="shared" si="2"/>
        <v>Closed</v>
      </c>
      <c r="R1084" s="10">
        <f t="shared" si="41"/>
        <v>46</v>
      </c>
      <c r="S1084" s="10">
        <f t="shared" si="4"/>
        <v>-14</v>
      </c>
      <c r="T1084" s="5"/>
      <c r="U1084" s="5">
        <v>66972.0</v>
      </c>
    </row>
    <row r="1085" ht="15.75" hidden="1" customHeight="1">
      <c r="A1085" s="13">
        <v>1084.0</v>
      </c>
      <c r="B1085" s="40" t="s">
        <v>2018</v>
      </c>
      <c r="C1085" s="15" t="s">
        <v>22</v>
      </c>
      <c r="D1085" s="16">
        <v>44620.0</v>
      </c>
      <c r="E1085" s="16" t="s">
        <v>23</v>
      </c>
      <c r="F1085" s="16" t="s">
        <v>66</v>
      </c>
      <c r="G1085" s="15" t="s">
        <v>133</v>
      </c>
      <c r="H1085" s="20" t="s">
        <v>33</v>
      </c>
      <c r="I1085" s="13">
        <v>9001.0</v>
      </c>
      <c r="J1085" s="15" t="s">
        <v>1618</v>
      </c>
      <c r="K1085" s="14" t="str">
        <f>IF(I1085=9001,VLOOKUP(J1085,'ISO-reference'!$C$1:$D$67,2,FALSE),IF(I1085=45001,VLOOKUP(J1085,'ISO-reference'!$A$1:$B$40,2,FALSE),IF(I1085=21001,VLOOKUP(J1085,'ISO-reference'!$E$1:$F$75,2,FALSE),"No ISO Mapping")))</f>
        <v> Identification &amp; traceability</v>
      </c>
      <c r="L1085" s="15" t="s">
        <v>512</v>
      </c>
      <c r="M1085" s="18"/>
      <c r="N1085" s="19">
        <f>GSF!$D1085+60</f>
        <v>44680</v>
      </c>
      <c r="O1085" s="19">
        <v>44782.0</v>
      </c>
      <c r="P1085" s="14" t="s">
        <v>2019</v>
      </c>
      <c r="Q1085" s="13" t="str">
        <f t="shared" si="2"/>
        <v>Closed</v>
      </c>
      <c r="R1085" s="17">
        <f t="shared" si="41"/>
        <v>162</v>
      </c>
      <c r="S1085" s="17">
        <f t="shared" si="4"/>
        <v>102</v>
      </c>
      <c r="T1085" s="13"/>
      <c r="U1085" s="13">
        <v>66862.0</v>
      </c>
    </row>
    <row r="1086" ht="15.75" hidden="1" customHeight="1">
      <c r="A1086" s="5">
        <v>1085.0</v>
      </c>
      <c r="B1086" s="39" t="s">
        <v>1626</v>
      </c>
      <c r="C1086" s="7" t="s">
        <v>22</v>
      </c>
      <c r="D1086" s="8">
        <v>44620.0</v>
      </c>
      <c r="E1086" s="8" t="s">
        <v>23</v>
      </c>
      <c r="F1086" s="8" t="s">
        <v>66</v>
      </c>
      <c r="G1086" s="7" t="s">
        <v>133</v>
      </c>
      <c r="H1086" s="20" t="s">
        <v>33</v>
      </c>
      <c r="I1086" s="5">
        <v>45001.0</v>
      </c>
      <c r="J1086" s="7" t="s">
        <v>456</v>
      </c>
      <c r="K1086" s="6" t="str">
        <f>IF(I1086=9001,VLOOKUP(J1086,'ISO-reference'!$C$1:$D$67,2,FALSE),IF(I1086=45001,VLOOKUP(J1086,'ISO-reference'!$A$1:$B$40,2,FALSE),IF(I1086=21001,VLOOKUP(J1086,'ISO-reference'!$E$1:$F$75,2,FALSE),"No ISO Mapping")))</f>
        <v> Hazard identification &amp; assessment of risks and opportunities</v>
      </c>
      <c r="L1086" s="7" t="s">
        <v>512</v>
      </c>
      <c r="M1086" s="11"/>
      <c r="N1086" s="12">
        <f>GSF!$D1086+60</f>
        <v>44680</v>
      </c>
      <c r="O1086" s="12">
        <v>44756.0</v>
      </c>
      <c r="P1086" s="6" t="s">
        <v>2020</v>
      </c>
      <c r="Q1086" s="5" t="str">
        <f t="shared" si="2"/>
        <v>Closed</v>
      </c>
      <c r="R1086" s="10">
        <f t="shared" si="41"/>
        <v>136</v>
      </c>
      <c r="S1086" s="10">
        <f t="shared" si="4"/>
        <v>76</v>
      </c>
      <c r="T1086" s="5"/>
      <c r="U1086" s="5">
        <v>66863.0</v>
      </c>
    </row>
    <row r="1087" ht="15.75" hidden="1" customHeight="1">
      <c r="A1087" s="13">
        <v>1086.0</v>
      </c>
      <c r="B1087" s="40" t="s">
        <v>2021</v>
      </c>
      <c r="C1087" s="15" t="s">
        <v>22</v>
      </c>
      <c r="D1087" s="16">
        <v>44620.0</v>
      </c>
      <c r="E1087" s="16" t="s">
        <v>23</v>
      </c>
      <c r="F1087" s="16" t="s">
        <v>66</v>
      </c>
      <c r="G1087" s="15" t="s">
        <v>133</v>
      </c>
      <c r="H1087" s="20" t="s">
        <v>33</v>
      </c>
      <c r="I1087" s="13">
        <v>9001.0</v>
      </c>
      <c r="J1087" s="15">
        <v>7.3</v>
      </c>
      <c r="K1087" s="14" t="str">
        <f>IF(I1087=9001,VLOOKUP(J1087,'ISO-reference'!$C$1:$D$67,2,FALSE),IF(I1087=45001,VLOOKUP(J1087,'ISO-reference'!$A$1:$B$40,2,FALSE),IF(I1087=21001,VLOOKUP(J1087,'ISO-reference'!$E$1:$F$75,2,FALSE),"No ISO Mapping")))</f>
        <v> Awareness</v>
      </c>
      <c r="L1087" s="15" t="s">
        <v>111</v>
      </c>
      <c r="M1087" s="18"/>
      <c r="N1087" s="19">
        <f>GSF!$D1087+60</f>
        <v>44680</v>
      </c>
      <c r="O1087" s="19">
        <v>44756.0</v>
      </c>
      <c r="P1087" s="14" t="s">
        <v>2022</v>
      </c>
      <c r="Q1087" s="13" t="str">
        <f t="shared" si="2"/>
        <v>Closed</v>
      </c>
      <c r="R1087" s="17">
        <f t="shared" si="41"/>
        <v>136</v>
      </c>
      <c r="S1087" s="17">
        <f t="shared" si="4"/>
        <v>76</v>
      </c>
      <c r="T1087" s="13"/>
      <c r="U1087" s="13">
        <v>66865.0</v>
      </c>
    </row>
    <row r="1088" ht="15.75" hidden="1" customHeight="1">
      <c r="A1088" s="5">
        <v>1087.0</v>
      </c>
      <c r="B1088" s="39" t="s">
        <v>1250</v>
      </c>
      <c r="C1088" s="7" t="s">
        <v>22</v>
      </c>
      <c r="D1088" s="8">
        <v>44620.0</v>
      </c>
      <c r="E1088" s="8" t="s">
        <v>23</v>
      </c>
      <c r="F1088" s="8" t="s">
        <v>66</v>
      </c>
      <c r="G1088" s="7" t="s">
        <v>133</v>
      </c>
      <c r="H1088" s="20" t="s">
        <v>33</v>
      </c>
      <c r="I1088" s="5">
        <v>9001.0</v>
      </c>
      <c r="J1088" s="7">
        <v>4.1</v>
      </c>
      <c r="K1088" s="6" t="str">
        <f>IF(I1088=9001,VLOOKUP(J1088,'ISO-reference'!$C$1:$D$67,2,FALSE),IF(I1088=45001,VLOOKUP(J1088,'ISO-reference'!$A$1:$B$40,2,FALSE),IF(I1088=21001,VLOOKUP(J1088,'ISO-reference'!$E$1:$F$75,2,FALSE),"No ISO Mapping")))</f>
        <v> Understanding the organization and its context</v>
      </c>
      <c r="L1088" s="7" t="s">
        <v>111</v>
      </c>
      <c r="M1088" s="11"/>
      <c r="N1088" s="12">
        <f>GSF!$D1088+60</f>
        <v>44680</v>
      </c>
      <c r="O1088" s="12">
        <v>44782.0</v>
      </c>
      <c r="P1088" s="6" t="s">
        <v>2023</v>
      </c>
      <c r="Q1088" s="5" t="str">
        <f t="shared" si="2"/>
        <v>Closed</v>
      </c>
      <c r="R1088" s="10">
        <f t="shared" si="41"/>
        <v>162</v>
      </c>
      <c r="S1088" s="10">
        <f t="shared" si="4"/>
        <v>102</v>
      </c>
      <c r="T1088" s="5"/>
      <c r="U1088" s="5">
        <v>66866.0</v>
      </c>
    </row>
    <row r="1089" ht="15.75" hidden="1" customHeight="1">
      <c r="A1089" s="13">
        <v>1088.0</v>
      </c>
      <c r="B1089" s="40" t="s">
        <v>2024</v>
      </c>
      <c r="C1089" s="15" t="s">
        <v>22</v>
      </c>
      <c r="D1089" s="16">
        <v>44620.0</v>
      </c>
      <c r="E1089" s="16" t="s">
        <v>23</v>
      </c>
      <c r="F1089" s="16" t="s">
        <v>66</v>
      </c>
      <c r="G1089" s="15" t="s">
        <v>133</v>
      </c>
      <c r="H1089" s="20" t="s">
        <v>33</v>
      </c>
      <c r="I1089" s="13">
        <v>45001.0</v>
      </c>
      <c r="J1089" s="15">
        <v>8.2</v>
      </c>
      <c r="K1089" s="14" t="str">
        <f>IF(I1089=9001,VLOOKUP(J1089,'ISO-reference'!$C$1:$D$67,2,FALSE),IF(I1089=45001,VLOOKUP(J1089,'ISO-reference'!$A$1:$B$40,2,FALSE),IF(I1089=21001,VLOOKUP(J1089,'ISO-reference'!$E$1:$F$75,2,FALSE),"No ISO Mapping")))</f>
        <v> Emergency preparedness and response</v>
      </c>
      <c r="L1089" s="15" t="s">
        <v>30</v>
      </c>
      <c r="M1089" s="18"/>
      <c r="N1089" s="19">
        <f>GSF!$D1089+60</f>
        <v>44680</v>
      </c>
      <c r="O1089" s="19">
        <v>44782.0</v>
      </c>
      <c r="P1089" s="14" t="s">
        <v>2025</v>
      </c>
      <c r="Q1089" s="13" t="str">
        <f t="shared" si="2"/>
        <v>Closed</v>
      </c>
      <c r="R1089" s="17">
        <f t="shared" si="41"/>
        <v>162</v>
      </c>
      <c r="S1089" s="17">
        <f t="shared" si="4"/>
        <v>102</v>
      </c>
      <c r="T1089" s="13"/>
      <c r="U1089" s="13">
        <v>66867.0</v>
      </c>
    </row>
    <row r="1090" ht="15.75" customHeight="1">
      <c r="A1090" s="5">
        <v>1089.0</v>
      </c>
      <c r="B1090" s="39" t="s">
        <v>2026</v>
      </c>
      <c r="C1090" s="7" t="s">
        <v>22</v>
      </c>
      <c r="D1090" s="8">
        <v>44726.0</v>
      </c>
      <c r="E1090" s="8" t="s">
        <v>23</v>
      </c>
      <c r="F1090" s="8" t="s">
        <v>66</v>
      </c>
      <c r="G1090" s="7" t="s">
        <v>67</v>
      </c>
      <c r="H1090" s="9" t="s">
        <v>26</v>
      </c>
      <c r="I1090" s="5">
        <v>9001.0</v>
      </c>
      <c r="J1090" s="7">
        <v>7.4</v>
      </c>
      <c r="K1090" s="6" t="str">
        <f>IF(I1090=9001,VLOOKUP(J1090,'ISO-reference'!$C$1:$D$67,2,FALSE),IF(I1090=45001,VLOOKUP(J1090,'ISO-reference'!$A$1:$B$40,2,FALSE),IF(I1090=21001,VLOOKUP(J1090,'ISO-reference'!$E$1:$F$75,2,FALSE),"No ISO Mapping")))</f>
        <v> Communication</v>
      </c>
      <c r="L1090" s="7" t="s">
        <v>89</v>
      </c>
      <c r="M1090" s="11"/>
      <c r="N1090" s="12">
        <f>GSF!$D1090+60</f>
        <v>44786</v>
      </c>
      <c r="O1090" s="12">
        <v>44791.0</v>
      </c>
      <c r="P1090" s="6" t="s">
        <v>2027</v>
      </c>
      <c r="Q1090" s="5" t="str">
        <f t="shared" si="2"/>
        <v>Closed</v>
      </c>
      <c r="R1090" s="10">
        <f t="shared" si="41"/>
        <v>65</v>
      </c>
      <c r="S1090" s="10">
        <f t="shared" si="4"/>
        <v>5</v>
      </c>
      <c r="T1090" s="5"/>
      <c r="U1090" s="5">
        <v>66973.0</v>
      </c>
    </row>
    <row r="1091" ht="15.75" hidden="1" customHeight="1">
      <c r="A1091" s="13">
        <v>1090.0</v>
      </c>
      <c r="B1091" s="40" t="s">
        <v>2028</v>
      </c>
      <c r="C1091" s="15" t="s">
        <v>22</v>
      </c>
      <c r="D1091" s="16">
        <v>44726.0</v>
      </c>
      <c r="E1091" s="16" t="s">
        <v>23</v>
      </c>
      <c r="F1091" s="16" t="s">
        <v>66</v>
      </c>
      <c r="G1091" s="15" t="s">
        <v>67</v>
      </c>
      <c r="H1091" s="20" t="s">
        <v>105</v>
      </c>
      <c r="I1091" s="13">
        <v>45001.0</v>
      </c>
      <c r="J1091" s="15">
        <v>8.1</v>
      </c>
      <c r="K1091" s="14" t="str">
        <f>IF(I1091=9001,VLOOKUP(J1091,'ISO-reference'!$C$1:$D$67,2,FALSE),IF(I1091=45001,VLOOKUP(J1091,'ISO-reference'!$A$1:$B$40,2,FALSE),IF(I1091=21001,VLOOKUP(J1091,'ISO-reference'!$E$1:$F$75,2,FALSE),"No ISO Mapping")))</f>
        <v> Operational planning and control</v>
      </c>
      <c r="L1091" s="15" t="s">
        <v>30</v>
      </c>
      <c r="M1091" s="18"/>
      <c r="N1091" s="19">
        <f>GSF!$D1091+60</f>
        <v>44786</v>
      </c>
      <c r="O1091" s="19">
        <v>44792.0</v>
      </c>
      <c r="P1091" s="14" t="s">
        <v>2029</v>
      </c>
      <c r="Q1091" s="13" t="str">
        <f t="shared" si="2"/>
        <v>Closed</v>
      </c>
      <c r="R1091" s="17">
        <f t="shared" si="41"/>
        <v>66</v>
      </c>
      <c r="S1091" s="17">
        <f t="shared" si="4"/>
        <v>6</v>
      </c>
      <c r="T1091" s="13"/>
      <c r="U1091" s="13">
        <v>66975.0</v>
      </c>
    </row>
    <row r="1092" ht="15.75" hidden="1" customHeight="1">
      <c r="A1092" s="5">
        <v>1091.0</v>
      </c>
      <c r="B1092" s="39" t="s">
        <v>2030</v>
      </c>
      <c r="C1092" s="7" t="s">
        <v>22</v>
      </c>
      <c r="D1092" s="8">
        <v>44726.0</v>
      </c>
      <c r="E1092" s="8" t="s">
        <v>23</v>
      </c>
      <c r="F1092" s="8" t="s">
        <v>66</v>
      </c>
      <c r="G1092" s="7" t="s">
        <v>67</v>
      </c>
      <c r="H1092" s="20" t="s">
        <v>105</v>
      </c>
      <c r="I1092" s="5">
        <v>45001.0</v>
      </c>
      <c r="J1092" s="7" t="s">
        <v>456</v>
      </c>
      <c r="K1092" s="6" t="str">
        <f>IF(I1092=9001,VLOOKUP(J1092,'ISO-reference'!$C$1:$D$67,2,FALSE),IF(I1092=45001,VLOOKUP(J1092,'ISO-reference'!$A$1:$B$40,2,FALSE),IF(I1092=21001,VLOOKUP(J1092,'ISO-reference'!$E$1:$F$75,2,FALSE),"No ISO Mapping")))</f>
        <v> Hazard identification &amp; assessment of risks and opportunities</v>
      </c>
      <c r="L1092" s="7" t="s">
        <v>512</v>
      </c>
      <c r="M1092" s="11"/>
      <c r="N1092" s="12">
        <f>GSF!$D1092+60</f>
        <v>44786</v>
      </c>
      <c r="O1092" s="12">
        <v>44789.0</v>
      </c>
      <c r="P1092" s="6" t="s">
        <v>2031</v>
      </c>
      <c r="Q1092" s="5" t="str">
        <f t="shared" si="2"/>
        <v>Closed</v>
      </c>
      <c r="R1092" s="10">
        <f t="shared" si="41"/>
        <v>63</v>
      </c>
      <c r="S1092" s="10">
        <f t="shared" si="4"/>
        <v>3</v>
      </c>
      <c r="T1092" s="5"/>
      <c r="U1092" s="5">
        <v>66976.0</v>
      </c>
    </row>
    <row r="1093" ht="15.75" hidden="1" customHeight="1">
      <c r="A1093" s="13">
        <v>1092.0</v>
      </c>
      <c r="B1093" s="40" t="s">
        <v>2032</v>
      </c>
      <c r="C1093" s="15" t="s">
        <v>22</v>
      </c>
      <c r="D1093" s="16">
        <v>44726.0</v>
      </c>
      <c r="E1093" s="16" t="s">
        <v>23</v>
      </c>
      <c r="F1093" s="16" t="s">
        <v>66</v>
      </c>
      <c r="G1093" s="15" t="s">
        <v>67</v>
      </c>
      <c r="H1093" s="20" t="s">
        <v>105</v>
      </c>
      <c r="I1093" s="13">
        <v>9001.0</v>
      </c>
      <c r="J1093" s="15">
        <v>7.5</v>
      </c>
      <c r="K1093" s="14" t="str">
        <f>IF(I1093=9001,VLOOKUP(J1093,'ISO-reference'!$C$1:$D$67,2,FALSE),IF(I1093=45001,VLOOKUP(J1093,'ISO-reference'!$A$1:$B$40,2,FALSE),IF(I1093=21001,VLOOKUP(J1093,'ISO-reference'!$E$1:$F$75,2,FALSE),"No ISO Mapping")))</f>
        <v> Documented information</v>
      </c>
      <c r="L1093" s="15" t="s">
        <v>30</v>
      </c>
      <c r="M1093" s="18"/>
      <c r="N1093" s="19">
        <f>GSF!$D1093+60</f>
        <v>44786</v>
      </c>
      <c r="O1093" s="19">
        <v>44785.0</v>
      </c>
      <c r="P1093" s="14" t="s">
        <v>2033</v>
      </c>
      <c r="Q1093" s="13" t="str">
        <f t="shared" si="2"/>
        <v>Closed</v>
      </c>
      <c r="R1093" s="17">
        <f t="shared" si="41"/>
        <v>59</v>
      </c>
      <c r="S1093" s="17">
        <f t="shared" si="4"/>
        <v>-1</v>
      </c>
      <c r="T1093" s="13"/>
      <c r="U1093" s="13">
        <v>66977.0</v>
      </c>
    </row>
    <row r="1094" ht="15.75" hidden="1" customHeight="1">
      <c r="A1094" s="5">
        <v>1093.0</v>
      </c>
      <c r="B1094" s="39" t="s">
        <v>2034</v>
      </c>
      <c r="C1094" s="7" t="s">
        <v>22</v>
      </c>
      <c r="D1094" s="8">
        <v>44726.0</v>
      </c>
      <c r="E1094" s="8" t="s">
        <v>23</v>
      </c>
      <c r="F1094" s="8" t="s">
        <v>66</v>
      </c>
      <c r="G1094" s="7" t="s">
        <v>67</v>
      </c>
      <c r="H1094" s="20" t="s">
        <v>33</v>
      </c>
      <c r="I1094" s="5">
        <v>9001.0</v>
      </c>
      <c r="J1094" s="7">
        <v>6.1</v>
      </c>
      <c r="K1094" s="6" t="str">
        <f>IF(I1094=9001,VLOOKUP(J1094,'ISO-reference'!$C$1:$D$67,2,FALSE),IF(I1094=45001,VLOOKUP(J1094,'ISO-reference'!$A$1:$B$40,2,FALSE),IF(I1094=21001,VLOOKUP(J1094,'ISO-reference'!$E$1:$F$75,2,FALSE),"No ISO Mapping")))</f>
        <v> Address risk &amp; opportunity</v>
      </c>
      <c r="L1094" s="7" t="s">
        <v>111</v>
      </c>
      <c r="M1094" s="11"/>
      <c r="N1094" s="12">
        <f>GSF!$D1094+60</f>
        <v>44786</v>
      </c>
      <c r="O1094" s="12">
        <v>44785.0</v>
      </c>
      <c r="P1094" s="6" t="s">
        <v>2035</v>
      </c>
      <c r="Q1094" s="5" t="str">
        <f t="shared" si="2"/>
        <v>Closed</v>
      </c>
      <c r="R1094" s="10">
        <f t="shared" si="41"/>
        <v>59</v>
      </c>
      <c r="S1094" s="10">
        <f t="shared" si="4"/>
        <v>-1</v>
      </c>
      <c r="T1094" s="5"/>
      <c r="U1094" s="5">
        <v>66978.0</v>
      </c>
    </row>
    <row r="1095" ht="15.75" hidden="1" customHeight="1">
      <c r="A1095" s="13">
        <v>1094.0</v>
      </c>
      <c r="B1095" s="40" t="s">
        <v>2036</v>
      </c>
      <c r="C1095" s="15" t="s">
        <v>22</v>
      </c>
      <c r="D1095" s="16">
        <v>44726.0</v>
      </c>
      <c r="E1095" s="16" t="s">
        <v>23</v>
      </c>
      <c r="F1095" s="16" t="s">
        <v>66</v>
      </c>
      <c r="G1095" s="15" t="s">
        <v>67</v>
      </c>
      <c r="H1095" s="20" t="s">
        <v>33</v>
      </c>
      <c r="I1095" s="13">
        <v>9001.0</v>
      </c>
      <c r="J1095" s="15">
        <v>7.5</v>
      </c>
      <c r="K1095" s="14" t="str">
        <f>IF(I1095=9001,VLOOKUP(J1095,'ISO-reference'!$C$1:$D$67,2,FALSE),IF(I1095=45001,VLOOKUP(J1095,'ISO-reference'!$A$1:$B$40,2,FALSE),IF(I1095=21001,VLOOKUP(J1095,'ISO-reference'!$E$1:$F$75,2,FALSE),"No ISO Mapping")))</f>
        <v> Documented information</v>
      </c>
      <c r="L1095" s="15" t="s">
        <v>35</v>
      </c>
      <c r="M1095" s="18"/>
      <c r="N1095" s="19">
        <f>GSF!$D1095+60</f>
        <v>44786</v>
      </c>
      <c r="O1095" s="19">
        <v>44789.0</v>
      </c>
      <c r="P1095" s="14" t="s">
        <v>2037</v>
      </c>
      <c r="Q1095" s="13" t="str">
        <f t="shared" si="2"/>
        <v>Closed</v>
      </c>
      <c r="R1095" s="17">
        <f t="shared" si="41"/>
        <v>63</v>
      </c>
      <c r="S1095" s="17">
        <f t="shared" si="4"/>
        <v>3</v>
      </c>
      <c r="T1095" s="13"/>
      <c r="U1095" s="13">
        <v>66979.0</v>
      </c>
    </row>
    <row r="1096" ht="15.75" hidden="1" customHeight="1">
      <c r="A1096" s="5">
        <v>1095.0</v>
      </c>
      <c r="B1096" s="39" t="s">
        <v>2038</v>
      </c>
      <c r="C1096" s="7" t="s">
        <v>22</v>
      </c>
      <c r="D1096" s="8">
        <v>44726.0</v>
      </c>
      <c r="E1096" s="8" t="s">
        <v>23</v>
      </c>
      <c r="F1096" s="8" t="s">
        <v>66</v>
      </c>
      <c r="G1096" s="7" t="s">
        <v>67</v>
      </c>
      <c r="H1096" s="20" t="s">
        <v>33</v>
      </c>
      <c r="I1096" s="5">
        <v>9001.0</v>
      </c>
      <c r="J1096" s="7" t="s">
        <v>72</v>
      </c>
      <c r="K1096" s="6" t="str">
        <f>IF(I1096=9001,VLOOKUP(J1096,'ISO-reference'!$C$1:$D$67,2,FALSE),IF(I1096=45001,VLOOKUP(J1096,'ISO-reference'!$A$1:$B$40,2,FALSE),IF(I1096=21001,VLOOKUP(J1096,'ISO-reference'!$E$1:$F$75,2,FALSE),"No ISO Mapping")))</f>
        <v> Creating and updating</v>
      </c>
      <c r="L1096" s="7" t="s">
        <v>89</v>
      </c>
      <c r="M1096" s="11"/>
      <c r="N1096" s="12">
        <f>GSF!$D1096+60</f>
        <v>44786</v>
      </c>
      <c r="O1096" s="12">
        <v>44785.0</v>
      </c>
      <c r="P1096" s="6" t="s">
        <v>2039</v>
      </c>
      <c r="Q1096" s="5" t="str">
        <f t="shared" si="2"/>
        <v>Closed</v>
      </c>
      <c r="R1096" s="10">
        <f t="shared" si="41"/>
        <v>59</v>
      </c>
      <c r="S1096" s="10">
        <f t="shared" si="4"/>
        <v>-1</v>
      </c>
      <c r="T1096" s="5"/>
      <c r="U1096" s="5">
        <v>66980.0</v>
      </c>
    </row>
    <row r="1097" ht="15.75" hidden="1" customHeight="1">
      <c r="A1097" s="13">
        <v>1096.0</v>
      </c>
      <c r="B1097" s="40" t="s">
        <v>2040</v>
      </c>
      <c r="C1097" s="15" t="s">
        <v>22</v>
      </c>
      <c r="D1097" s="16">
        <v>44726.0</v>
      </c>
      <c r="E1097" s="16" t="s">
        <v>23</v>
      </c>
      <c r="F1097" s="16" t="s">
        <v>66</v>
      </c>
      <c r="G1097" s="15" t="s">
        <v>67</v>
      </c>
      <c r="H1097" s="20" t="s">
        <v>33</v>
      </c>
      <c r="I1097" s="13">
        <v>9001.0</v>
      </c>
      <c r="J1097" s="15">
        <v>7.5</v>
      </c>
      <c r="K1097" s="14" t="str">
        <f>IF(I1097=9001,VLOOKUP(J1097,'ISO-reference'!$C$1:$D$67,2,FALSE),IF(I1097=45001,VLOOKUP(J1097,'ISO-reference'!$A$1:$B$40,2,FALSE),IF(I1097=21001,VLOOKUP(J1097,'ISO-reference'!$E$1:$F$75,2,FALSE),"No ISO Mapping")))</f>
        <v> Documented information</v>
      </c>
      <c r="L1097" s="15" t="s">
        <v>27</v>
      </c>
      <c r="M1097" s="18"/>
      <c r="N1097" s="19">
        <f>GSF!$D1097+60</f>
        <v>44786</v>
      </c>
      <c r="O1097" s="19">
        <v>44789.0</v>
      </c>
      <c r="P1097" s="14" t="s">
        <v>2041</v>
      </c>
      <c r="Q1097" s="13" t="str">
        <f t="shared" si="2"/>
        <v>Closed</v>
      </c>
      <c r="R1097" s="17">
        <f t="shared" si="41"/>
        <v>63</v>
      </c>
      <c r="S1097" s="17">
        <f t="shared" si="4"/>
        <v>3</v>
      </c>
      <c r="T1097" s="13"/>
      <c r="U1097" s="13">
        <v>66981.0</v>
      </c>
    </row>
    <row r="1098" ht="15.75" hidden="1" customHeight="1">
      <c r="A1098" s="5">
        <v>1097.0</v>
      </c>
      <c r="B1098" s="39" t="s">
        <v>2042</v>
      </c>
      <c r="C1098" s="7" t="s">
        <v>22</v>
      </c>
      <c r="D1098" s="8">
        <v>44726.0</v>
      </c>
      <c r="E1098" s="8" t="s">
        <v>23</v>
      </c>
      <c r="F1098" s="8" t="s">
        <v>66</v>
      </c>
      <c r="G1098" s="7" t="s">
        <v>67</v>
      </c>
      <c r="H1098" s="20" t="s">
        <v>33</v>
      </c>
      <c r="I1098" s="5">
        <v>9001.0</v>
      </c>
      <c r="J1098" s="7">
        <v>7.5</v>
      </c>
      <c r="K1098" s="6" t="str">
        <f>IF(I1098=9001,VLOOKUP(J1098,'ISO-reference'!$C$1:$D$67,2,FALSE),IF(I1098=45001,VLOOKUP(J1098,'ISO-reference'!$A$1:$B$40,2,FALSE),IF(I1098=21001,VLOOKUP(J1098,'ISO-reference'!$E$1:$F$75,2,FALSE),"No ISO Mapping")))</f>
        <v> Documented information</v>
      </c>
      <c r="L1098" s="7" t="s">
        <v>27</v>
      </c>
      <c r="M1098" s="11"/>
      <c r="N1098" s="12">
        <f>GSF!$D1098+60</f>
        <v>44786</v>
      </c>
      <c r="O1098" s="12">
        <v>44785.0</v>
      </c>
      <c r="P1098" s="6" t="s">
        <v>2043</v>
      </c>
      <c r="Q1098" s="5" t="str">
        <f t="shared" si="2"/>
        <v>Closed</v>
      </c>
      <c r="R1098" s="10">
        <f t="shared" si="41"/>
        <v>59</v>
      </c>
      <c r="S1098" s="10">
        <f t="shared" si="4"/>
        <v>-1</v>
      </c>
      <c r="T1098" s="5"/>
      <c r="U1098" s="5">
        <v>66982.0</v>
      </c>
    </row>
    <row r="1099" ht="15.75" hidden="1" customHeight="1">
      <c r="A1099" s="13">
        <v>1098.0</v>
      </c>
      <c r="B1099" s="40" t="s">
        <v>2044</v>
      </c>
      <c r="C1099" s="15" t="s">
        <v>22</v>
      </c>
      <c r="D1099" s="16">
        <v>44726.0</v>
      </c>
      <c r="E1099" s="16" t="s">
        <v>23</v>
      </c>
      <c r="F1099" s="16" t="s">
        <v>66</v>
      </c>
      <c r="G1099" s="15" t="s">
        <v>67</v>
      </c>
      <c r="H1099" s="20" t="s">
        <v>33</v>
      </c>
      <c r="I1099" s="13">
        <v>9001.0</v>
      </c>
      <c r="J1099" s="15">
        <v>7.5</v>
      </c>
      <c r="K1099" s="14" t="str">
        <f>IF(I1099=9001,VLOOKUP(J1099,'ISO-reference'!$C$1:$D$67,2,FALSE),IF(I1099=45001,VLOOKUP(J1099,'ISO-reference'!$A$1:$B$40,2,FALSE),IF(I1099=21001,VLOOKUP(J1099,'ISO-reference'!$E$1:$F$75,2,FALSE),"No ISO Mapping")))</f>
        <v> Documented information</v>
      </c>
      <c r="L1099" s="15" t="s">
        <v>27</v>
      </c>
      <c r="M1099" s="18"/>
      <c r="N1099" s="19">
        <f>GSF!$D1099+60</f>
        <v>44786</v>
      </c>
      <c r="O1099" s="19">
        <v>44791.0</v>
      </c>
      <c r="P1099" s="14" t="s">
        <v>2045</v>
      </c>
      <c r="Q1099" s="13" t="str">
        <f t="shared" si="2"/>
        <v>Closed</v>
      </c>
      <c r="R1099" s="17">
        <f t="shared" si="41"/>
        <v>65</v>
      </c>
      <c r="S1099" s="17">
        <f t="shared" si="4"/>
        <v>5</v>
      </c>
      <c r="T1099" s="13"/>
      <c r="U1099" s="13">
        <v>66983.0</v>
      </c>
    </row>
    <row r="1100" ht="15.75" hidden="1" customHeight="1">
      <c r="A1100" s="5">
        <v>1099.0</v>
      </c>
      <c r="B1100" s="39" t="s">
        <v>2046</v>
      </c>
      <c r="C1100" s="7" t="s">
        <v>22</v>
      </c>
      <c r="D1100" s="8">
        <v>44726.0</v>
      </c>
      <c r="E1100" s="8" t="s">
        <v>23</v>
      </c>
      <c r="F1100" s="8" t="s">
        <v>66</v>
      </c>
      <c r="G1100" s="7" t="s">
        <v>67</v>
      </c>
      <c r="H1100" s="20" t="s">
        <v>33</v>
      </c>
      <c r="I1100" s="5">
        <v>9001.0</v>
      </c>
      <c r="J1100" s="7">
        <v>7.4</v>
      </c>
      <c r="K1100" s="6" t="str">
        <f>IF(I1100=9001,VLOOKUP(J1100,'ISO-reference'!$C$1:$D$67,2,FALSE),IF(I1100=45001,VLOOKUP(J1100,'ISO-reference'!$A$1:$B$40,2,FALSE),IF(I1100=21001,VLOOKUP(J1100,'ISO-reference'!$E$1:$F$75,2,FALSE),"No ISO Mapping")))</f>
        <v> Communication</v>
      </c>
      <c r="L1100" s="7" t="s">
        <v>35</v>
      </c>
      <c r="M1100" s="11"/>
      <c r="N1100" s="12">
        <f>GSF!$D1100+60</f>
        <v>44786</v>
      </c>
      <c r="O1100" s="12">
        <v>44785.0</v>
      </c>
      <c r="P1100" s="6" t="s">
        <v>2047</v>
      </c>
      <c r="Q1100" s="5" t="str">
        <f t="shared" si="2"/>
        <v>Closed</v>
      </c>
      <c r="R1100" s="10">
        <f t="shared" si="41"/>
        <v>59</v>
      </c>
      <c r="S1100" s="10">
        <f t="shared" si="4"/>
        <v>-1</v>
      </c>
      <c r="T1100" s="5"/>
      <c r="U1100" s="5">
        <v>66984.0</v>
      </c>
    </row>
    <row r="1101" ht="15.75" hidden="1" customHeight="1">
      <c r="A1101" s="13">
        <v>1100.0</v>
      </c>
      <c r="B1101" s="40" t="s">
        <v>2048</v>
      </c>
      <c r="C1101" s="15" t="s">
        <v>22</v>
      </c>
      <c r="D1101" s="16">
        <v>44726.0</v>
      </c>
      <c r="E1101" s="16" t="s">
        <v>23</v>
      </c>
      <c r="F1101" s="16" t="s">
        <v>66</v>
      </c>
      <c r="G1101" s="15" t="s">
        <v>67</v>
      </c>
      <c r="H1101" s="20" t="s">
        <v>33</v>
      </c>
      <c r="I1101" s="13">
        <v>45001.0</v>
      </c>
      <c r="J1101" s="15">
        <v>8.1</v>
      </c>
      <c r="K1101" s="14" t="str">
        <f>IF(I1101=9001,VLOOKUP(J1101,'ISO-reference'!$C$1:$D$67,2,FALSE),IF(I1101=45001,VLOOKUP(J1101,'ISO-reference'!$A$1:$B$40,2,FALSE),IF(I1101=21001,VLOOKUP(J1101,'ISO-reference'!$E$1:$F$75,2,FALSE),"No ISO Mapping")))</f>
        <v> Operational planning and control</v>
      </c>
      <c r="L1101" s="15" t="s">
        <v>30</v>
      </c>
      <c r="M1101" s="18"/>
      <c r="N1101" s="19">
        <f>GSF!$D1101+60</f>
        <v>44786</v>
      </c>
      <c r="O1101" s="19">
        <v>44785.0</v>
      </c>
      <c r="P1101" s="14" t="s">
        <v>2049</v>
      </c>
      <c r="Q1101" s="13" t="str">
        <f t="shared" si="2"/>
        <v>Closed</v>
      </c>
      <c r="R1101" s="17">
        <f t="shared" si="41"/>
        <v>59</v>
      </c>
      <c r="S1101" s="17">
        <f t="shared" si="4"/>
        <v>-1</v>
      </c>
      <c r="T1101" s="13"/>
      <c r="U1101" s="13">
        <v>66985.0</v>
      </c>
    </row>
    <row r="1102" ht="15.75" hidden="1" customHeight="1">
      <c r="A1102" s="5">
        <v>1101.0</v>
      </c>
      <c r="B1102" s="6" t="s">
        <v>2050</v>
      </c>
      <c r="C1102" s="7" t="s">
        <v>22</v>
      </c>
      <c r="D1102" s="8">
        <v>44791.0</v>
      </c>
      <c r="E1102" s="8" t="s">
        <v>23</v>
      </c>
      <c r="F1102" s="8" t="s">
        <v>766</v>
      </c>
      <c r="G1102" s="7" t="s">
        <v>951</v>
      </c>
      <c r="H1102" s="20" t="s">
        <v>105</v>
      </c>
      <c r="I1102" s="5">
        <v>45001.0</v>
      </c>
      <c r="J1102" s="7">
        <v>7.3</v>
      </c>
      <c r="K1102" s="6" t="str">
        <f>IF(I1102=9001,VLOOKUP(J1102,'ISO-reference'!$C$1:$D$67,2,FALSE),IF(I1102=45001,VLOOKUP(J1102,'ISO-reference'!$A$1:$B$40,2,FALSE),IF(I1102=21001,VLOOKUP(J1102,'ISO-reference'!$E$1:$F$75,2,FALSE),"No ISO Mapping")))</f>
        <v> Awareness</v>
      </c>
      <c r="L1102" s="7" t="s">
        <v>30</v>
      </c>
      <c r="M1102" s="11"/>
      <c r="N1102" s="12">
        <f>GSF!$D1102+60</f>
        <v>44851</v>
      </c>
      <c r="O1102" s="12">
        <v>44866.0</v>
      </c>
      <c r="P1102" s="6" t="s">
        <v>2051</v>
      </c>
      <c r="Q1102" s="5" t="str">
        <f t="shared" si="2"/>
        <v>Closed</v>
      </c>
      <c r="R1102" s="10">
        <f t="shared" si="41"/>
        <v>75</v>
      </c>
      <c r="S1102" s="10">
        <f t="shared" si="4"/>
        <v>15</v>
      </c>
      <c r="T1102" s="5"/>
      <c r="U1102" s="5">
        <v>69221.0</v>
      </c>
    </row>
    <row r="1103" ht="15.75" hidden="1" customHeight="1">
      <c r="A1103" s="13">
        <v>1102.0</v>
      </c>
      <c r="B1103" s="14" t="s">
        <v>2052</v>
      </c>
      <c r="C1103" s="15" t="s">
        <v>22</v>
      </c>
      <c r="D1103" s="16">
        <v>44791.0</v>
      </c>
      <c r="E1103" s="16" t="s">
        <v>23</v>
      </c>
      <c r="F1103" s="16" t="s">
        <v>766</v>
      </c>
      <c r="G1103" s="15" t="s">
        <v>951</v>
      </c>
      <c r="H1103" s="20" t="s">
        <v>105</v>
      </c>
      <c r="I1103" s="13">
        <v>45001.0</v>
      </c>
      <c r="J1103" s="15" t="s">
        <v>456</v>
      </c>
      <c r="K1103" s="14" t="str">
        <f>IF(I1103=9001,VLOOKUP(J1103,'ISO-reference'!$C$1:$D$67,2,FALSE),IF(I1103=45001,VLOOKUP(J1103,'ISO-reference'!$A$1:$B$40,2,FALSE),IF(I1103=21001,VLOOKUP(J1103,'ISO-reference'!$E$1:$F$75,2,FALSE),"No ISO Mapping")))</f>
        <v> Hazard identification &amp; assessment of risks and opportunities</v>
      </c>
      <c r="L1103" s="15" t="s">
        <v>30</v>
      </c>
      <c r="M1103" s="18"/>
      <c r="N1103" s="19">
        <f>GSF!$D1103+60</f>
        <v>44851</v>
      </c>
      <c r="O1103" s="19">
        <v>44866.0</v>
      </c>
      <c r="P1103" s="14" t="s">
        <v>2053</v>
      </c>
      <c r="Q1103" s="13" t="str">
        <f t="shared" si="2"/>
        <v>Closed</v>
      </c>
      <c r="R1103" s="17">
        <f t="shared" si="41"/>
        <v>75</v>
      </c>
      <c r="S1103" s="17">
        <f t="shared" si="4"/>
        <v>15</v>
      </c>
      <c r="T1103" s="13"/>
      <c r="U1103" s="13">
        <v>69222.0</v>
      </c>
    </row>
    <row r="1104" ht="15.75" hidden="1" customHeight="1">
      <c r="A1104" s="5">
        <v>1103.0</v>
      </c>
      <c r="B1104" s="6" t="s">
        <v>2054</v>
      </c>
      <c r="C1104" s="7" t="s">
        <v>22</v>
      </c>
      <c r="D1104" s="8">
        <v>44791.0</v>
      </c>
      <c r="E1104" s="8" t="s">
        <v>23</v>
      </c>
      <c r="F1104" s="8" t="s">
        <v>766</v>
      </c>
      <c r="G1104" s="7" t="s">
        <v>951</v>
      </c>
      <c r="H1104" s="20" t="s">
        <v>105</v>
      </c>
      <c r="I1104" s="5">
        <v>9001.0</v>
      </c>
      <c r="J1104" s="7" t="s">
        <v>1397</v>
      </c>
      <c r="K1104" s="6" t="str">
        <f>IF(I1104=9001,VLOOKUP(J1104,'ISO-reference'!$C$1:$D$67,2,FALSE),IF(I1104=45001,VLOOKUP(J1104,'ISO-reference'!$A$1:$B$40,2,FALSE),IF(I1104=21001,VLOOKUP(J1104,'ISO-reference'!$E$1:$F$75,2,FALSE),"No ISO Mapping")))</f>
        <v> Review of requirements for products &amp; services</v>
      </c>
      <c r="L1104" s="7" t="s">
        <v>35</v>
      </c>
      <c r="M1104" s="11"/>
      <c r="N1104" s="12">
        <f>GSF!$D1104+60</f>
        <v>44851</v>
      </c>
      <c r="O1104" s="12">
        <v>44866.0</v>
      </c>
      <c r="P1104" s="6" t="s">
        <v>2055</v>
      </c>
      <c r="Q1104" s="5" t="str">
        <f t="shared" si="2"/>
        <v>Closed</v>
      </c>
      <c r="R1104" s="10">
        <f t="shared" si="41"/>
        <v>75</v>
      </c>
      <c r="S1104" s="10">
        <f t="shared" si="4"/>
        <v>15</v>
      </c>
      <c r="T1104" s="5"/>
      <c r="U1104" s="5">
        <v>69223.0</v>
      </c>
    </row>
    <row r="1105" ht="15.75" hidden="1" customHeight="1">
      <c r="A1105" s="13">
        <v>1104.0</v>
      </c>
      <c r="B1105" s="14" t="s">
        <v>2056</v>
      </c>
      <c r="C1105" s="15" t="s">
        <v>22</v>
      </c>
      <c r="D1105" s="16">
        <v>44791.0</v>
      </c>
      <c r="E1105" s="16" t="s">
        <v>23</v>
      </c>
      <c r="F1105" s="16" t="s">
        <v>766</v>
      </c>
      <c r="G1105" s="15" t="s">
        <v>951</v>
      </c>
      <c r="H1105" s="20" t="s">
        <v>105</v>
      </c>
      <c r="I1105" s="15">
        <v>9001.0</v>
      </c>
      <c r="J1105" s="15">
        <v>7.4</v>
      </c>
      <c r="K1105" s="14" t="str">
        <f>IF(I1105=9001,VLOOKUP(J1105,'ISO-reference'!$C$1:$D$67,2,FALSE),IF(I1105=45001,VLOOKUP(J1105,'ISO-reference'!$A$1:$B$40,2,FALSE),IF(I1105=21001,VLOOKUP(J1105,'ISO-reference'!$E$1:$F$75,2,FALSE),"No ISO Mapping")))</f>
        <v> Communication</v>
      </c>
      <c r="L1105" s="15" t="s">
        <v>35</v>
      </c>
      <c r="M1105" s="18"/>
      <c r="N1105" s="19">
        <f>GSF!$D1105+60</f>
        <v>44851</v>
      </c>
      <c r="O1105" s="19">
        <v>44866.0</v>
      </c>
      <c r="P1105" s="14" t="s">
        <v>2057</v>
      </c>
      <c r="Q1105" s="13" t="str">
        <f t="shared" si="2"/>
        <v>Closed</v>
      </c>
      <c r="R1105" s="17">
        <f t="shared" si="41"/>
        <v>75</v>
      </c>
      <c r="S1105" s="17">
        <f t="shared" si="4"/>
        <v>15</v>
      </c>
      <c r="T1105" s="13"/>
      <c r="U1105" s="13">
        <v>69224.0</v>
      </c>
    </row>
    <row r="1106" ht="15.75" hidden="1" customHeight="1">
      <c r="A1106" s="5">
        <v>1105.0</v>
      </c>
      <c r="B1106" s="6" t="s">
        <v>2058</v>
      </c>
      <c r="C1106" s="7" t="s">
        <v>22</v>
      </c>
      <c r="D1106" s="8">
        <v>44791.0</v>
      </c>
      <c r="E1106" s="8" t="s">
        <v>23</v>
      </c>
      <c r="F1106" s="8" t="s">
        <v>766</v>
      </c>
      <c r="G1106" s="7" t="s">
        <v>951</v>
      </c>
      <c r="H1106" s="20" t="s">
        <v>105</v>
      </c>
      <c r="I1106" s="5">
        <v>45001.0</v>
      </c>
      <c r="J1106" s="7" t="s">
        <v>615</v>
      </c>
      <c r="K1106" s="6" t="str">
        <f>IF(I1106=9001,VLOOKUP(J1106,'ISO-reference'!$C$1:$D$67,2,FALSE),IF(I1106=45001,VLOOKUP(J1106,'ISO-reference'!$A$1:$B$40,2,FALSE),IF(I1106=21001,VLOOKUP(J1106,'ISO-reference'!$E$1:$F$75,2,FALSE),"No ISO Mapping")))</f>
        <v> Eliminating Hazards and reducing OH&amp;S risks</v>
      </c>
      <c r="L1106" s="7" t="s">
        <v>30</v>
      </c>
      <c r="M1106" s="11"/>
      <c r="N1106" s="12">
        <f>GSF!$D1106+60</f>
        <v>44851</v>
      </c>
      <c r="O1106" s="12">
        <v>44866.0</v>
      </c>
      <c r="P1106" s="6" t="s">
        <v>2059</v>
      </c>
      <c r="Q1106" s="5" t="str">
        <f t="shared" si="2"/>
        <v>Closed</v>
      </c>
      <c r="R1106" s="10">
        <f t="shared" si="41"/>
        <v>75</v>
      </c>
      <c r="S1106" s="10">
        <f t="shared" si="4"/>
        <v>15</v>
      </c>
      <c r="T1106" s="5"/>
      <c r="U1106" s="5">
        <v>69225.0</v>
      </c>
    </row>
    <row r="1107" ht="15.75" hidden="1" customHeight="1">
      <c r="A1107" s="13">
        <v>1106.0</v>
      </c>
      <c r="B1107" s="14" t="s">
        <v>2060</v>
      </c>
      <c r="C1107" s="15" t="s">
        <v>22</v>
      </c>
      <c r="D1107" s="16">
        <v>44791.0</v>
      </c>
      <c r="E1107" s="16" t="s">
        <v>23</v>
      </c>
      <c r="F1107" s="16" t="s">
        <v>766</v>
      </c>
      <c r="G1107" s="15" t="s">
        <v>951</v>
      </c>
      <c r="H1107" s="20" t="s">
        <v>105</v>
      </c>
      <c r="I1107" s="13">
        <v>9001.0</v>
      </c>
      <c r="J1107" s="15">
        <v>10.3</v>
      </c>
      <c r="K1107" s="14" t="str">
        <f>IF(I1107=9001,VLOOKUP(J1107,'ISO-reference'!$C$1:$D$67,2,FALSE),IF(I1107=45001,VLOOKUP(J1107,'ISO-reference'!$A$1:$B$40,2,FALSE),IF(I1107=21001,VLOOKUP(J1107,'ISO-reference'!$E$1:$F$75,2,FALSE),"No ISO Mapping")))</f>
        <v> Continual improvement</v>
      </c>
      <c r="L1107" s="15" t="s">
        <v>30</v>
      </c>
      <c r="M1107" s="18"/>
      <c r="N1107" s="19">
        <f>GSF!$D1107+60</f>
        <v>44851</v>
      </c>
      <c r="O1107" s="19">
        <v>44866.0</v>
      </c>
      <c r="P1107" s="14" t="s">
        <v>2061</v>
      </c>
      <c r="Q1107" s="13" t="str">
        <f t="shared" si="2"/>
        <v>Closed</v>
      </c>
      <c r="R1107" s="17">
        <f t="shared" si="41"/>
        <v>75</v>
      </c>
      <c r="S1107" s="17">
        <f t="shared" si="4"/>
        <v>15</v>
      </c>
      <c r="T1107" s="13"/>
      <c r="U1107" s="13">
        <v>69226.0</v>
      </c>
    </row>
    <row r="1108" ht="15.75" hidden="1" customHeight="1">
      <c r="A1108" s="5">
        <v>1107.0</v>
      </c>
      <c r="B1108" s="6" t="s">
        <v>2062</v>
      </c>
      <c r="C1108" s="7" t="s">
        <v>22</v>
      </c>
      <c r="D1108" s="8">
        <v>44791.0</v>
      </c>
      <c r="E1108" s="8" t="s">
        <v>23</v>
      </c>
      <c r="F1108" s="8" t="s">
        <v>766</v>
      </c>
      <c r="G1108" s="7" t="s">
        <v>951</v>
      </c>
      <c r="H1108" s="20" t="s">
        <v>33</v>
      </c>
      <c r="I1108" s="5">
        <v>45001.0</v>
      </c>
      <c r="J1108" s="7">
        <v>7.5</v>
      </c>
      <c r="K1108" s="6" t="str">
        <f>IF(I1108=9001,VLOOKUP(J1108,'ISO-reference'!$C$1:$D$67,2,FALSE),IF(I1108=45001,VLOOKUP(J1108,'ISO-reference'!$A$1:$B$40,2,FALSE),IF(I1108=21001,VLOOKUP(J1108,'ISO-reference'!$E$1:$F$75,2,FALSE),"No ISO Mapping")))</f>
        <v> Documented information</v>
      </c>
      <c r="L1108" s="7" t="s">
        <v>30</v>
      </c>
      <c r="M1108" s="11"/>
      <c r="N1108" s="12">
        <f>GSF!$D1108+60</f>
        <v>44851</v>
      </c>
      <c r="O1108" s="12">
        <v>44837.0</v>
      </c>
      <c r="P1108" s="6" t="s">
        <v>2063</v>
      </c>
      <c r="Q1108" s="5" t="str">
        <f t="shared" si="2"/>
        <v>Closed</v>
      </c>
      <c r="R1108" s="10">
        <f t="shared" si="41"/>
        <v>46</v>
      </c>
      <c r="S1108" s="10">
        <f t="shared" si="4"/>
        <v>-14</v>
      </c>
      <c r="T1108" s="5"/>
      <c r="U1108" s="5">
        <v>69228.0</v>
      </c>
    </row>
    <row r="1109" ht="15.75" hidden="1" customHeight="1">
      <c r="A1109" s="13">
        <v>1108.0</v>
      </c>
      <c r="B1109" s="14" t="s">
        <v>2064</v>
      </c>
      <c r="C1109" s="15" t="s">
        <v>22</v>
      </c>
      <c r="D1109" s="16">
        <v>44791.0</v>
      </c>
      <c r="E1109" s="16" t="s">
        <v>23</v>
      </c>
      <c r="F1109" s="16" t="s">
        <v>766</v>
      </c>
      <c r="G1109" s="15" t="s">
        <v>951</v>
      </c>
      <c r="H1109" s="20" t="s">
        <v>33</v>
      </c>
      <c r="I1109" s="13">
        <v>9001.0</v>
      </c>
      <c r="J1109" s="15">
        <v>6.1</v>
      </c>
      <c r="K1109" s="14" t="str">
        <f>IF(I1109=9001,VLOOKUP(J1109,'ISO-reference'!$C$1:$D$67,2,FALSE),IF(I1109=45001,VLOOKUP(J1109,'ISO-reference'!$A$1:$B$40,2,FALSE),IF(I1109=21001,VLOOKUP(J1109,'ISO-reference'!$E$1:$F$75,2,FALSE),"No ISO Mapping")))</f>
        <v> Address risk &amp; opportunity</v>
      </c>
      <c r="L1109" s="15" t="s">
        <v>111</v>
      </c>
      <c r="M1109" s="18"/>
      <c r="N1109" s="19">
        <f>GSF!$D1109+60</f>
        <v>44851</v>
      </c>
      <c r="O1109" s="19">
        <v>44866.0</v>
      </c>
      <c r="P1109" s="14" t="s">
        <v>2065</v>
      </c>
      <c r="Q1109" s="13" t="str">
        <f t="shared" si="2"/>
        <v>Closed</v>
      </c>
      <c r="R1109" s="17">
        <f t="shared" si="41"/>
        <v>75</v>
      </c>
      <c r="S1109" s="17">
        <f t="shared" si="4"/>
        <v>15</v>
      </c>
      <c r="T1109" s="13"/>
      <c r="U1109" s="13">
        <v>69229.0</v>
      </c>
    </row>
    <row r="1110" ht="15.75" hidden="1" customHeight="1">
      <c r="A1110" s="5">
        <v>1109.0</v>
      </c>
      <c r="B1110" s="6" t="s">
        <v>2066</v>
      </c>
      <c r="C1110" s="7" t="s">
        <v>22</v>
      </c>
      <c r="D1110" s="8">
        <v>44791.0</v>
      </c>
      <c r="E1110" s="8" t="s">
        <v>23</v>
      </c>
      <c r="F1110" s="8" t="s">
        <v>766</v>
      </c>
      <c r="G1110" s="7" t="s">
        <v>951</v>
      </c>
      <c r="H1110" s="20" t="s">
        <v>33</v>
      </c>
      <c r="I1110" s="5">
        <v>21001.0</v>
      </c>
      <c r="J1110" s="7">
        <v>6.1</v>
      </c>
      <c r="K1110" s="6" t="str">
        <f>IF(I1110=9001,VLOOKUP(J1110,'ISO-reference'!$C$1:$D$67,2,FALSE),IF(I1110=45001,VLOOKUP(J1110,'ISO-reference'!$A$1:$B$40,2,FALSE),IF(I1110=21001,VLOOKUP(J1110,'ISO-reference'!$E$1:$F$75,2,FALSE),"No ISO Mapping")))</f>
        <v> Actions to address risks &amp; opportunities</v>
      </c>
      <c r="L1110" s="7" t="s">
        <v>35</v>
      </c>
      <c r="M1110" s="11"/>
      <c r="N1110" s="12">
        <f>GSF!$D1110+60</f>
        <v>44851</v>
      </c>
      <c r="O1110" s="12">
        <v>44866.0</v>
      </c>
      <c r="P1110" s="6" t="s">
        <v>2067</v>
      </c>
      <c r="Q1110" s="5" t="str">
        <f t="shared" si="2"/>
        <v>Closed</v>
      </c>
      <c r="R1110" s="10">
        <f t="shared" si="41"/>
        <v>75</v>
      </c>
      <c r="S1110" s="10">
        <f t="shared" si="4"/>
        <v>15</v>
      </c>
      <c r="T1110" s="5"/>
      <c r="U1110" s="5">
        <v>69230.0</v>
      </c>
    </row>
    <row r="1111" ht="15.75" hidden="1" customHeight="1">
      <c r="A1111" s="13">
        <v>1110.0</v>
      </c>
      <c r="B1111" s="14" t="s">
        <v>2068</v>
      </c>
      <c r="C1111" s="15" t="s">
        <v>22</v>
      </c>
      <c r="D1111" s="16">
        <v>44791.0</v>
      </c>
      <c r="E1111" s="16" t="s">
        <v>23</v>
      </c>
      <c r="F1111" s="16" t="s">
        <v>766</v>
      </c>
      <c r="G1111" s="15" t="s">
        <v>951</v>
      </c>
      <c r="H1111" s="20" t="s">
        <v>33</v>
      </c>
      <c r="I1111" s="13">
        <v>9001.0</v>
      </c>
      <c r="J1111" s="15" t="s">
        <v>1751</v>
      </c>
      <c r="K1111" s="14" t="str">
        <f>IF(I1111=9001,VLOOKUP(J1111,'ISO-reference'!$C$1:$D$67,2,FALSE),IF(I1111=45001,VLOOKUP(J1111,'ISO-reference'!$A$1:$B$40,2,FALSE),IF(I1111=21001,VLOOKUP(J1111,'ISO-reference'!$E$1:$F$75,2,FALSE),"No ISO Mapping")))</f>
        <v> Customer focus</v>
      </c>
      <c r="L1111" s="15" t="s">
        <v>35</v>
      </c>
      <c r="M1111" s="18"/>
      <c r="N1111" s="19">
        <f>GSF!$D1111+60</f>
        <v>44851</v>
      </c>
      <c r="O1111" s="19">
        <v>44866.0</v>
      </c>
      <c r="P1111" s="14" t="s">
        <v>2069</v>
      </c>
      <c r="Q1111" s="13" t="str">
        <f t="shared" si="2"/>
        <v>Closed</v>
      </c>
      <c r="R1111" s="17">
        <f t="shared" si="41"/>
        <v>75</v>
      </c>
      <c r="S1111" s="17">
        <f t="shared" si="4"/>
        <v>15</v>
      </c>
      <c r="T1111" s="13"/>
      <c r="U1111" s="13">
        <v>69231.0</v>
      </c>
    </row>
    <row r="1112" ht="15.75" hidden="1" customHeight="1">
      <c r="A1112" s="5">
        <v>1111.0</v>
      </c>
      <c r="B1112" s="39" t="s">
        <v>2070</v>
      </c>
      <c r="C1112" s="7" t="s">
        <v>22</v>
      </c>
      <c r="D1112" s="8">
        <v>44791.0</v>
      </c>
      <c r="E1112" s="8" t="s">
        <v>23</v>
      </c>
      <c r="F1112" s="8" t="s">
        <v>766</v>
      </c>
      <c r="G1112" s="7" t="s">
        <v>951</v>
      </c>
      <c r="H1112" s="20" t="s">
        <v>33</v>
      </c>
      <c r="I1112" s="5">
        <v>9001.0</v>
      </c>
      <c r="J1112" s="7">
        <v>8.1</v>
      </c>
      <c r="K1112" s="6" t="str">
        <f>IF(I1112=9001,VLOOKUP(J1112,'ISO-reference'!$C$1:$D$67,2,FALSE),IF(I1112=45001,VLOOKUP(J1112,'ISO-reference'!$A$1:$B$40,2,FALSE),IF(I1112=21001,VLOOKUP(J1112,'ISO-reference'!$E$1:$F$75,2,FALSE),"No ISO Mapping")))</f>
        <v> Operational planning and control</v>
      </c>
      <c r="L1112" s="7" t="s">
        <v>30</v>
      </c>
      <c r="M1112" s="11"/>
      <c r="N1112" s="12">
        <f>GSF!$D1112+60</f>
        <v>44851</v>
      </c>
      <c r="O1112" s="12">
        <v>44866.0</v>
      </c>
      <c r="P1112" s="6" t="s">
        <v>2071</v>
      </c>
      <c r="Q1112" s="5" t="str">
        <f t="shared" si="2"/>
        <v>Closed</v>
      </c>
      <c r="R1112" s="10">
        <f t="shared" si="41"/>
        <v>75</v>
      </c>
      <c r="S1112" s="10">
        <f t="shared" si="4"/>
        <v>15</v>
      </c>
      <c r="T1112" s="5"/>
      <c r="U1112" s="5">
        <v>69232.0</v>
      </c>
    </row>
    <row r="1113" ht="15.75" hidden="1" customHeight="1">
      <c r="A1113" s="13">
        <v>1112.0</v>
      </c>
      <c r="B1113" s="14" t="s">
        <v>2072</v>
      </c>
      <c r="C1113" s="15" t="s">
        <v>22</v>
      </c>
      <c r="D1113" s="16">
        <v>44791.0</v>
      </c>
      <c r="E1113" s="16" t="s">
        <v>23</v>
      </c>
      <c r="F1113" s="16" t="s">
        <v>766</v>
      </c>
      <c r="G1113" s="15" t="s">
        <v>951</v>
      </c>
      <c r="H1113" s="20" t="s">
        <v>33</v>
      </c>
      <c r="I1113" s="13">
        <v>9001.0</v>
      </c>
      <c r="J1113" s="15" t="s">
        <v>141</v>
      </c>
      <c r="K1113" s="14" t="str">
        <f>IF(I1113=9001,VLOOKUP(J1113,'ISO-reference'!$C$1:$D$67,2,FALSE),IF(I1113=45001,VLOOKUP(J1113,'ISO-reference'!$A$1:$B$40,2,FALSE),IF(I1113=21001,VLOOKUP(J1113,'ISO-reference'!$E$1:$F$75,2,FALSE),"No ISO Mapping")))</f>
        <v> Analysis &amp; evaluation</v>
      </c>
      <c r="L1113" s="15" t="s">
        <v>35</v>
      </c>
      <c r="M1113" s="18"/>
      <c r="N1113" s="19">
        <f>GSF!$D1113+60</f>
        <v>44851</v>
      </c>
      <c r="O1113" s="19">
        <v>44866.0</v>
      </c>
      <c r="P1113" s="14" t="s">
        <v>2073</v>
      </c>
      <c r="Q1113" s="13" t="str">
        <f t="shared" si="2"/>
        <v>Closed</v>
      </c>
      <c r="R1113" s="17">
        <f t="shared" si="41"/>
        <v>75</v>
      </c>
      <c r="S1113" s="17">
        <f t="shared" si="4"/>
        <v>15</v>
      </c>
      <c r="T1113" s="13"/>
      <c r="U1113" s="13">
        <v>69233.0</v>
      </c>
    </row>
    <row r="1114" ht="15.75" hidden="1" customHeight="1">
      <c r="A1114" s="5">
        <v>1113.0</v>
      </c>
      <c r="B1114" s="6" t="s">
        <v>2074</v>
      </c>
      <c r="C1114" s="7" t="s">
        <v>22</v>
      </c>
      <c r="D1114" s="8">
        <v>44791.0</v>
      </c>
      <c r="E1114" s="8" t="s">
        <v>23</v>
      </c>
      <c r="F1114" s="8" t="s">
        <v>766</v>
      </c>
      <c r="G1114" s="7" t="s">
        <v>951</v>
      </c>
      <c r="H1114" s="20" t="s">
        <v>33</v>
      </c>
      <c r="I1114" s="5">
        <v>9001.0</v>
      </c>
      <c r="J1114" s="7">
        <v>10.3</v>
      </c>
      <c r="K1114" s="6" t="str">
        <f>IF(I1114=9001,VLOOKUP(J1114,'ISO-reference'!$C$1:$D$67,2,FALSE),IF(I1114=45001,VLOOKUP(J1114,'ISO-reference'!$A$1:$B$40,2,FALSE),IF(I1114=21001,VLOOKUP(J1114,'ISO-reference'!$E$1:$F$75,2,FALSE),"No ISO Mapping")))</f>
        <v> Continual improvement</v>
      </c>
      <c r="L1114" s="7" t="s">
        <v>35</v>
      </c>
      <c r="M1114" s="11"/>
      <c r="N1114" s="12">
        <f>GSF!$D1114+60</f>
        <v>44851</v>
      </c>
      <c r="O1114" s="12">
        <v>44867.0</v>
      </c>
      <c r="P1114" s="6" t="s">
        <v>2075</v>
      </c>
      <c r="Q1114" s="5" t="str">
        <f t="shared" si="2"/>
        <v>Closed</v>
      </c>
      <c r="R1114" s="10">
        <f t="shared" si="41"/>
        <v>76</v>
      </c>
      <c r="S1114" s="10">
        <f t="shared" si="4"/>
        <v>16</v>
      </c>
      <c r="T1114" s="5"/>
      <c r="U1114" s="5">
        <v>69234.0</v>
      </c>
    </row>
    <row r="1115" ht="15.75" hidden="1" customHeight="1">
      <c r="A1115" s="13">
        <v>1114.0</v>
      </c>
      <c r="B1115" s="40" t="s">
        <v>2076</v>
      </c>
      <c r="C1115" s="15" t="s">
        <v>22</v>
      </c>
      <c r="D1115" s="16">
        <v>44791.0</v>
      </c>
      <c r="E1115" s="16" t="s">
        <v>23</v>
      </c>
      <c r="F1115" s="16" t="s">
        <v>766</v>
      </c>
      <c r="G1115" s="15" t="s">
        <v>951</v>
      </c>
      <c r="H1115" s="20" t="s">
        <v>33</v>
      </c>
      <c r="I1115" s="13">
        <v>21001.0</v>
      </c>
      <c r="J1115" s="15">
        <v>10.3</v>
      </c>
      <c r="K1115" s="14" t="str">
        <f>IF(I1115=9001,VLOOKUP(J1115,'ISO-reference'!$C$1:$D$67,2,FALSE),IF(I1115=45001,VLOOKUP(J1115,'ISO-reference'!$A$1:$B$40,2,FALSE),IF(I1115=21001,VLOOKUP(J1115,'ISO-reference'!$E$1:$F$75,2,FALSE),"No ISO Mapping")))</f>
        <v>Opportunities for Improvement</v>
      </c>
      <c r="L1115" s="15" t="s">
        <v>35</v>
      </c>
      <c r="M1115" s="18"/>
      <c r="N1115" s="19">
        <f>GSF!$D1115+60</f>
        <v>44851</v>
      </c>
      <c r="O1115" s="19">
        <v>44867.0</v>
      </c>
      <c r="P1115" s="14" t="s">
        <v>2077</v>
      </c>
      <c r="Q1115" s="13" t="str">
        <f t="shared" si="2"/>
        <v>Closed</v>
      </c>
      <c r="R1115" s="17">
        <f t="shared" si="41"/>
        <v>76</v>
      </c>
      <c r="S1115" s="17">
        <f t="shared" si="4"/>
        <v>16</v>
      </c>
      <c r="T1115" s="13"/>
      <c r="U1115" s="13">
        <v>69235.0</v>
      </c>
    </row>
    <row r="1116" ht="15.75" hidden="1" customHeight="1">
      <c r="A1116" s="5">
        <v>1115.0</v>
      </c>
      <c r="B1116" s="6" t="s">
        <v>2078</v>
      </c>
      <c r="C1116" s="7" t="s">
        <v>22</v>
      </c>
      <c r="D1116" s="8">
        <v>44791.0</v>
      </c>
      <c r="E1116" s="8" t="s">
        <v>23</v>
      </c>
      <c r="F1116" s="8" t="s">
        <v>766</v>
      </c>
      <c r="G1116" s="7" t="s">
        <v>951</v>
      </c>
      <c r="H1116" s="20" t="s">
        <v>33</v>
      </c>
      <c r="I1116" s="5">
        <v>9001.0</v>
      </c>
      <c r="J1116" s="7">
        <v>7.5</v>
      </c>
      <c r="K1116" s="6" t="str">
        <f>IF(I1116=9001,VLOOKUP(J1116,'ISO-reference'!$C$1:$D$67,2,FALSE),IF(I1116=45001,VLOOKUP(J1116,'ISO-reference'!$A$1:$B$40,2,FALSE),IF(I1116=21001,VLOOKUP(J1116,'ISO-reference'!$E$1:$F$75,2,FALSE),"No ISO Mapping")))</f>
        <v> Documented information</v>
      </c>
      <c r="L1116" s="7" t="s">
        <v>35</v>
      </c>
      <c r="M1116" s="11"/>
      <c r="N1116" s="12">
        <f>GSF!$D1116+60</f>
        <v>44851</v>
      </c>
      <c r="O1116" s="12">
        <v>44867.0</v>
      </c>
      <c r="P1116" s="6" t="s">
        <v>2079</v>
      </c>
      <c r="Q1116" s="5" t="str">
        <f t="shared" si="2"/>
        <v>Closed</v>
      </c>
      <c r="R1116" s="10">
        <f t="shared" si="41"/>
        <v>76</v>
      </c>
      <c r="S1116" s="10">
        <f t="shared" si="4"/>
        <v>16</v>
      </c>
      <c r="T1116" s="5"/>
      <c r="U1116" s="5">
        <v>69236.0</v>
      </c>
    </row>
    <row r="1117" ht="15.75" hidden="1" customHeight="1">
      <c r="A1117" s="13">
        <v>1116.0</v>
      </c>
      <c r="B1117" s="40" t="s">
        <v>2080</v>
      </c>
      <c r="C1117" s="15" t="s">
        <v>22</v>
      </c>
      <c r="D1117" s="16">
        <v>44802.0</v>
      </c>
      <c r="E1117" s="16" t="s">
        <v>23</v>
      </c>
      <c r="F1117" s="16" t="s">
        <v>766</v>
      </c>
      <c r="G1117" s="15" t="s">
        <v>767</v>
      </c>
      <c r="H1117" s="20" t="s">
        <v>33</v>
      </c>
      <c r="I1117" s="13">
        <v>21001.0</v>
      </c>
      <c r="J1117" s="15" t="s">
        <v>1532</v>
      </c>
      <c r="K1117" s="14" t="str">
        <f>IF(I1117=9001,VLOOKUP(J1117,'ISO-reference'!$C$1:$D$67,2,FALSE),IF(I1117=45001,VLOOKUP(J1117,'ISO-reference'!$A$1:$B$40,2,FALSE),IF(I1117=21001,VLOOKUP(J1117,'ISO-reference'!$E$1:$F$75,2,FALSE),"No ISO Mapping")))</f>
        <v>Protection and transperancy of leaners' data</v>
      </c>
      <c r="L1117" s="15" t="s">
        <v>27</v>
      </c>
      <c r="M1117" s="18"/>
      <c r="N1117" s="19">
        <f>GSF!$D1117+60</f>
        <v>44862</v>
      </c>
      <c r="O1117" s="19" t="s">
        <v>2081</v>
      </c>
      <c r="P1117" s="14"/>
      <c r="Q1117" s="13" t="str">
        <f t="shared" si="2"/>
        <v>Open</v>
      </c>
      <c r="R1117" s="17">
        <f t="shared" si="41"/>
        <v>406</v>
      </c>
      <c r="S1117" s="17">
        <f t="shared" si="4"/>
        <v>0</v>
      </c>
      <c r="T1117" s="13"/>
      <c r="U1117" s="13">
        <v>69237.0</v>
      </c>
    </row>
    <row r="1118" ht="15.75" hidden="1" customHeight="1">
      <c r="A1118" s="5">
        <v>1117.0</v>
      </c>
      <c r="B1118" s="39" t="s">
        <v>2082</v>
      </c>
      <c r="C1118" s="7" t="s">
        <v>22</v>
      </c>
      <c r="D1118" s="8">
        <v>44802.0</v>
      </c>
      <c r="E1118" s="8" t="s">
        <v>23</v>
      </c>
      <c r="F1118" s="8" t="s">
        <v>766</v>
      </c>
      <c r="G1118" s="7" t="s">
        <v>767</v>
      </c>
      <c r="H1118" s="20" t="s">
        <v>33</v>
      </c>
      <c r="I1118" s="5">
        <v>45001.0</v>
      </c>
      <c r="J1118" s="7">
        <v>6.1</v>
      </c>
      <c r="K1118" s="6" t="str">
        <f>IF(I1118=9001,VLOOKUP(J1118,'ISO-reference'!$C$1:$D$67,2,FALSE),IF(I1118=45001,VLOOKUP(J1118,'ISO-reference'!$A$1:$B$40,2,FALSE),IF(I1118=21001,VLOOKUP(J1118,'ISO-reference'!$E$1:$F$75,2,FALSE),"No ISO Mapping")))</f>
        <v> Actions to address risk &amp; opportunities</v>
      </c>
      <c r="L1118" s="7" t="s">
        <v>30</v>
      </c>
      <c r="M1118" s="11"/>
      <c r="N1118" s="12">
        <f>GSF!$D1118+60</f>
        <v>44862</v>
      </c>
      <c r="O1118" s="12">
        <v>44823.0</v>
      </c>
      <c r="P1118" s="6" t="s">
        <v>2083</v>
      </c>
      <c r="Q1118" s="5" t="str">
        <f t="shared" si="2"/>
        <v>Closed</v>
      </c>
      <c r="R1118" s="10">
        <f t="shared" si="41"/>
        <v>21</v>
      </c>
      <c r="S1118" s="10">
        <f t="shared" si="4"/>
        <v>-39</v>
      </c>
      <c r="T1118" s="5"/>
      <c r="U1118" s="5">
        <v>69238.0</v>
      </c>
    </row>
    <row r="1119" ht="15.75" hidden="1" customHeight="1">
      <c r="A1119" s="13">
        <v>1118.0</v>
      </c>
      <c r="B1119" s="40" t="s">
        <v>2084</v>
      </c>
      <c r="C1119" s="15" t="s">
        <v>22</v>
      </c>
      <c r="D1119" s="16">
        <v>44802.0</v>
      </c>
      <c r="E1119" s="16" t="s">
        <v>23</v>
      </c>
      <c r="F1119" s="16" t="s">
        <v>766</v>
      </c>
      <c r="G1119" s="15" t="s">
        <v>767</v>
      </c>
      <c r="H1119" s="20" t="s">
        <v>33</v>
      </c>
      <c r="I1119" s="13">
        <v>21001.0</v>
      </c>
      <c r="J1119" s="15">
        <v>6.1</v>
      </c>
      <c r="K1119" s="14" t="str">
        <f>IF(I1119=9001,VLOOKUP(J1119,'ISO-reference'!$C$1:$D$67,2,FALSE),IF(I1119=45001,VLOOKUP(J1119,'ISO-reference'!$A$1:$B$40,2,FALSE),IF(I1119=21001,VLOOKUP(J1119,'ISO-reference'!$E$1:$F$75,2,FALSE),"No ISO Mapping")))</f>
        <v> Actions to address risks &amp; opportunities</v>
      </c>
      <c r="L1119" s="15" t="s">
        <v>89</v>
      </c>
      <c r="M1119" s="18"/>
      <c r="N1119" s="19">
        <f>GSF!$D1119+60</f>
        <v>44862</v>
      </c>
      <c r="O1119" s="19" t="s">
        <v>2081</v>
      </c>
      <c r="P1119" s="14"/>
      <c r="Q1119" s="13" t="str">
        <f t="shared" si="2"/>
        <v>Open</v>
      </c>
      <c r="R1119" s="17">
        <f t="shared" si="41"/>
        <v>406</v>
      </c>
      <c r="S1119" s="17">
        <f t="shared" si="4"/>
        <v>0</v>
      </c>
      <c r="T1119" s="13"/>
      <c r="U1119" s="13">
        <v>69239.0</v>
      </c>
    </row>
    <row r="1120" ht="15.75" hidden="1" customHeight="1">
      <c r="A1120" s="5">
        <v>1119.0</v>
      </c>
      <c r="B1120" s="39" t="s">
        <v>2085</v>
      </c>
      <c r="C1120" s="7" t="s">
        <v>22</v>
      </c>
      <c r="D1120" s="8">
        <v>44802.0</v>
      </c>
      <c r="E1120" s="8" t="s">
        <v>23</v>
      </c>
      <c r="F1120" s="8" t="s">
        <v>766</v>
      </c>
      <c r="G1120" s="7" t="s">
        <v>767</v>
      </c>
      <c r="H1120" s="20" t="s">
        <v>33</v>
      </c>
      <c r="I1120" s="5">
        <v>45001.0</v>
      </c>
      <c r="J1120" s="7">
        <v>7.4</v>
      </c>
      <c r="K1120" s="6" t="str">
        <f>IF(I1120=9001,VLOOKUP(J1120,'ISO-reference'!$C$1:$D$67,2,FALSE),IF(I1120=45001,VLOOKUP(J1120,'ISO-reference'!$A$1:$B$40,2,FALSE),IF(I1120=21001,VLOOKUP(J1120,'ISO-reference'!$E$1:$F$75,2,FALSE),"No ISO Mapping")))</f>
        <v> Communication</v>
      </c>
      <c r="L1120" s="7" t="s">
        <v>30</v>
      </c>
      <c r="M1120" s="11"/>
      <c r="N1120" s="12">
        <f>GSF!$D1120+60</f>
        <v>44862</v>
      </c>
      <c r="O1120" s="12">
        <v>44826.0</v>
      </c>
      <c r="P1120" s="6" t="s">
        <v>2086</v>
      </c>
      <c r="Q1120" s="5" t="str">
        <f t="shared" si="2"/>
        <v>Closed</v>
      </c>
      <c r="R1120" s="10">
        <f t="shared" si="41"/>
        <v>24</v>
      </c>
      <c r="S1120" s="10">
        <f t="shared" si="4"/>
        <v>-36</v>
      </c>
      <c r="T1120" s="5"/>
      <c r="U1120" s="5">
        <v>69240.0</v>
      </c>
    </row>
    <row r="1121" ht="15.75" hidden="1" customHeight="1">
      <c r="A1121" s="13">
        <v>1120.0</v>
      </c>
      <c r="B1121" s="40" t="s">
        <v>2087</v>
      </c>
      <c r="C1121" s="15" t="s">
        <v>22</v>
      </c>
      <c r="D1121" s="16">
        <v>44802.0</v>
      </c>
      <c r="E1121" s="16" t="s">
        <v>23</v>
      </c>
      <c r="F1121" s="16" t="s">
        <v>766</v>
      </c>
      <c r="G1121" s="15" t="s">
        <v>767</v>
      </c>
      <c r="H1121" s="20" t="s">
        <v>33</v>
      </c>
      <c r="I1121" s="13">
        <v>21001.0</v>
      </c>
      <c r="J1121" s="15">
        <v>8.1</v>
      </c>
      <c r="K1121" s="14" t="str">
        <f>IF(I1121=9001,VLOOKUP(J1121,'ISO-reference'!$C$1:$D$67,2,FALSE),IF(I1121=45001,VLOOKUP(J1121,'ISO-reference'!$A$1:$B$40,2,FALSE),IF(I1121=21001,VLOOKUP(J1121,'ISO-reference'!$E$1:$F$75,2,FALSE),"No ISO Mapping")))</f>
        <v> Operational planning and control</v>
      </c>
      <c r="L1121" s="15" t="s">
        <v>512</v>
      </c>
      <c r="M1121" s="18"/>
      <c r="N1121" s="19">
        <f>GSF!$D1121+60</f>
        <v>44862</v>
      </c>
      <c r="O1121" s="19">
        <v>44833.0</v>
      </c>
      <c r="P1121" s="14" t="s">
        <v>2088</v>
      </c>
      <c r="Q1121" s="13" t="str">
        <f t="shared" si="2"/>
        <v>Closed</v>
      </c>
      <c r="R1121" s="17">
        <f t="shared" si="41"/>
        <v>31</v>
      </c>
      <c r="S1121" s="17">
        <f t="shared" si="4"/>
        <v>-29</v>
      </c>
      <c r="T1121" s="13"/>
      <c r="U1121" s="13">
        <v>69241.0</v>
      </c>
    </row>
    <row r="1122" ht="15.75" hidden="1" customHeight="1">
      <c r="A1122" s="5">
        <v>1121.0</v>
      </c>
      <c r="B1122" s="39" t="s">
        <v>2089</v>
      </c>
      <c r="C1122" s="7" t="s">
        <v>22</v>
      </c>
      <c r="D1122" s="8">
        <v>44802.0</v>
      </c>
      <c r="E1122" s="8" t="s">
        <v>23</v>
      </c>
      <c r="F1122" s="8" t="s">
        <v>766</v>
      </c>
      <c r="G1122" s="7" t="s">
        <v>767</v>
      </c>
      <c r="H1122" s="20" t="s">
        <v>33</v>
      </c>
      <c r="I1122" s="5">
        <v>45001.0</v>
      </c>
      <c r="J1122" s="7">
        <v>7.4</v>
      </c>
      <c r="K1122" s="6" t="str">
        <f>IF(I1122=9001,VLOOKUP(J1122,'ISO-reference'!$C$1:$D$67,2,FALSE),IF(I1122=45001,VLOOKUP(J1122,'ISO-reference'!$A$1:$B$40,2,FALSE),IF(I1122=21001,VLOOKUP(J1122,'ISO-reference'!$E$1:$F$75,2,FALSE),"No ISO Mapping")))</f>
        <v> Communication</v>
      </c>
      <c r="L1122" s="7" t="s">
        <v>30</v>
      </c>
      <c r="M1122" s="11"/>
      <c r="N1122" s="12">
        <f>GSF!$D1122+60</f>
        <v>44862</v>
      </c>
      <c r="O1122" s="12">
        <v>44823.0</v>
      </c>
      <c r="P1122" s="6" t="s">
        <v>2090</v>
      </c>
      <c r="Q1122" s="5" t="str">
        <f t="shared" si="2"/>
        <v>Closed</v>
      </c>
      <c r="R1122" s="10">
        <f t="shared" si="41"/>
        <v>21</v>
      </c>
      <c r="S1122" s="10">
        <f t="shared" si="4"/>
        <v>-39</v>
      </c>
      <c r="T1122" s="5"/>
      <c r="U1122" s="5">
        <v>69242.0</v>
      </c>
    </row>
    <row r="1123" ht="15.75" hidden="1" customHeight="1">
      <c r="A1123" s="13">
        <v>1122.0</v>
      </c>
      <c r="B1123" s="40" t="s">
        <v>2091</v>
      </c>
      <c r="C1123" s="15" t="s">
        <v>22</v>
      </c>
      <c r="D1123" s="16">
        <v>44802.0</v>
      </c>
      <c r="E1123" s="16" t="s">
        <v>23</v>
      </c>
      <c r="F1123" s="16" t="s">
        <v>766</v>
      </c>
      <c r="G1123" s="15" t="s">
        <v>767</v>
      </c>
      <c r="H1123" s="20" t="s">
        <v>33</v>
      </c>
      <c r="I1123" s="13">
        <v>45001.0</v>
      </c>
      <c r="J1123" s="15" t="s">
        <v>615</v>
      </c>
      <c r="K1123" s="14" t="str">
        <f>IF(I1123=9001,VLOOKUP(J1123,'ISO-reference'!$C$1:$D$67,2,FALSE),IF(I1123=45001,VLOOKUP(J1123,'ISO-reference'!$A$1:$B$40,2,FALSE),IF(I1123=21001,VLOOKUP(J1123,'ISO-reference'!$E$1:$F$75,2,FALSE),"No ISO Mapping")))</f>
        <v> Eliminating Hazards and reducing OH&amp;S risks</v>
      </c>
      <c r="L1123" s="15" t="s">
        <v>30</v>
      </c>
      <c r="M1123" s="18"/>
      <c r="N1123" s="19">
        <f>GSF!$D1123+60</f>
        <v>44862</v>
      </c>
      <c r="O1123" s="19">
        <v>44823.0</v>
      </c>
      <c r="P1123" s="14" t="s">
        <v>2092</v>
      </c>
      <c r="Q1123" s="13" t="str">
        <f t="shared" si="2"/>
        <v>Closed</v>
      </c>
      <c r="R1123" s="17">
        <f t="shared" si="41"/>
        <v>21</v>
      </c>
      <c r="S1123" s="17">
        <f t="shared" si="4"/>
        <v>-39</v>
      </c>
      <c r="T1123" s="13"/>
      <c r="U1123" s="13">
        <v>69244.0</v>
      </c>
    </row>
    <row r="1124" ht="15.75" hidden="1" customHeight="1">
      <c r="A1124" s="5">
        <v>1123.0</v>
      </c>
      <c r="B1124" s="39" t="s">
        <v>2093</v>
      </c>
      <c r="C1124" s="7" t="s">
        <v>22</v>
      </c>
      <c r="D1124" s="8">
        <v>44802.0</v>
      </c>
      <c r="E1124" s="8" t="s">
        <v>23</v>
      </c>
      <c r="F1124" s="8" t="s">
        <v>766</v>
      </c>
      <c r="G1124" s="7" t="s">
        <v>767</v>
      </c>
      <c r="H1124" s="20" t="s">
        <v>33</v>
      </c>
      <c r="I1124" s="5">
        <v>9001.0</v>
      </c>
      <c r="J1124" s="7">
        <v>10.3</v>
      </c>
      <c r="K1124" s="6" t="str">
        <f>IF(I1124=9001,VLOOKUP(J1124,'ISO-reference'!$C$1:$D$67,2,FALSE),IF(I1124=45001,VLOOKUP(J1124,'ISO-reference'!$A$1:$B$40,2,FALSE),IF(I1124=21001,VLOOKUP(J1124,'ISO-reference'!$E$1:$F$75,2,FALSE),"No ISO Mapping")))</f>
        <v> Continual improvement</v>
      </c>
      <c r="L1124" s="7" t="s">
        <v>27</v>
      </c>
      <c r="M1124" s="11"/>
      <c r="N1124" s="12">
        <f>GSF!$D1124+60</f>
        <v>44862</v>
      </c>
      <c r="O1124" s="12">
        <v>44874.0</v>
      </c>
      <c r="P1124" s="6" t="s">
        <v>2094</v>
      </c>
      <c r="Q1124" s="5" t="str">
        <f t="shared" si="2"/>
        <v>Closed</v>
      </c>
      <c r="R1124" s="10">
        <f t="shared" si="41"/>
        <v>72</v>
      </c>
      <c r="S1124" s="10">
        <f t="shared" si="4"/>
        <v>12</v>
      </c>
      <c r="T1124" s="5"/>
      <c r="U1124" s="5">
        <v>69245.0</v>
      </c>
    </row>
    <row r="1125" ht="15.75" hidden="1" customHeight="1">
      <c r="A1125" s="13">
        <v>1124.0</v>
      </c>
      <c r="B1125" s="40" t="s">
        <v>2095</v>
      </c>
      <c r="C1125" s="15" t="s">
        <v>22</v>
      </c>
      <c r="D1125" s="16">
        <v>44802.0</v>
      </c>
      <c r="E1125" s="16" t="s">
        <v>23</v>
      </c>
      <c r="F1125" s="16" t="s">
        <v>766</v>
      </c>
      <c r="G1125" s="15" t="s">
        <v>767</v>
      </c>
      <c r="H1125" s="20" t="s">
        <v>33</v>
      </c>
      <c r="I1125" s="13">
        <v>9001.0</v>
      </c>
      <c r="J1125" s="15">
        <v>7.5</v>
      </c>
      <c r="K1125" s="14" t="str">
        <f>IF(I1125=9001,VLOOKUP(J1125,'ISO-reference'!$C$1:$D$67,2,FALSE),IF(I1125=45001,VLOOKUP(J1125,'ISO-reference'!$A$1:$B$40,2,FALSE),IF(I1125=21001,VLOOKUP(J1125,'ISO-reference'!$E$1:$F$75,2,FALSE),"No ISO Mapping")))</f>
        <v> Documented information</v>
      </c>
      <c r="L1125" s="15" t="s">
        <v>30</v>
      </c>
      <c r="M1125" s="18"/>
      <c r="N1125" s="19">
        <f>GSF!$D1125+60</f>
        <v>44862</v>
      </c>
      <c r="O1125" s="19">
        <v>44823.0</v>
      </c>
      <c r="P1125" s="14" t="s">
        <v>2096</v>
      </c>
      <c r="Q1125" s="13" t="str">
        <f t="shared" si="2"/>
        <v>Closed</v>
      </c>
      <c r="R1125" s="17">
        <f t="shared" si="41"/>
        <v>21</v>
      </c>
      <c r="S1125" s="17">
        <f t="shared" si="4"/>
        <v>-39</v>
      </c>
      <c r="T1125" s="13"/>
      <c r="U1125" s="13">
        <v>69246.0</v>
      </c>
    </row>
    <row r="1126" ht="15.75" hidden="1" customHeight="1">
      <c r="A1126" s="5">
        <v>1125.0</v>
      </c>
      <c r="B1126" s="39" t="s">
        <v>2097</v>
      </c>
      <c r="C1126" s="7" t="s">
        <v>22</v>
      </c>
      <c r="D1126" s="8">
        <v>44809.0</v>
      </c>
      <c r="E1126" s="8" t="s">
        <v>23</v>
      </c>
      <c r="F1126" s="8" t="s">
        <v>92</v>
      </c>
      <c r="G1126" s="7" t="s">
        <v>1349</v>
      </c>
      <c r="H1126" s="20" t="s">
        <v>105</v>
      </c>
      <c r="I1126" s="5">
        <v>45001.0</v>
      </c>
      <c r="J1126" s="7" t="s">
        <v>615</v>
      </c>
      <c r="K1126" s="6" t="str">
        <f>IF(I1126=9001,VLOOKUP(J1126,'ISO-reference'!$C$1:$D$67,2,FALSE),IF(I1126=45001,VLOOKUP(J1126,'ISO-reference'!$A$1:$B$40,2,FALSE),IF(I1126=21001,VLOOKUP(J1126,'ISO-reference'!$E$1:$F$75,2,FALSE),"No ISO Mapping")))</f>
        <v> Eliminating Hazards and reducing OH&amp;S risks</v>
      </c>
      <c r="L1126" s="7" t="s">
        <v>30</v>
      </c>
      <c r="M1126" s="11"/>
      <c r="N1126" s="12">
        <f>GSF!$D1126+60</f>
        <v>44869</v>
      </c>
      <c r="O1126" s="12">
        <v>44984.0</v>
      </c>
      <c r="P1126" s="6" t="s">
        <v>2098</v>
      </c>
      <c r="Q1126" s="5" t="str">
        <f t="shared" si="2"/>
        <v>Closed</v>
      </c>
      <c r="R1126" s="10">
        <f t="shared" si="41"/>
        <v>175</v>
      </c>
      <c r="S1126" s="10">
        <f t="shared" si="4"/>
        <v>115</v>
      </c>
      <c r="T1126" s="5"/>
      <c r="U1126" s="5">
        <v>69542.0</v>
      </c>
    </row>
    <row r="1127" ht="15.75" hidden="1" customHeight="1">
      <c r="A1127" s="13">
        <v>1126.0</v>
      </c>
      <c r="B1127" s="40" t="s">
        <v>2099</v>
      </c>
      <c r="C1127" s="15" t="s">
        <v>22</v>
      </c>
      <c r="D1127" s="16">
        <v>44809.0</v>
      </c>
      <c r="E1127" s="16" t="s">
        <v>23</v>
      </c>
      <c r="F1127" s="16" t="s">
        <v>92</v>
      </c>
      <c r="G1127" s="15" t="s">
        <v>1349</v>
      </c>
      <c r="H1127" s="20" t="s">
        <v>105</v>
      </c>
      <c r="I1127" s="13">
        <v>45001.0</v>
      </c>
      <c r="J1127" s="15" t="s">
        <v>615</v>
      </c>
      <c r="K1127" s="14" t="str">
        <f>IF(I1127=9001,VLOOKUP(J1127,'ISO-reference'!$C$1:$D$67,2,FALSE),IF(I1127=45001,VLOOKUP(J1127,'ISO-reference'!$A$1:$B$40,2,FALSE),IF(I1127=21001,VLOOKUP(J1127,'ISO-reference'!$E$1:$F$75,2,FALSE),"No ISO Mapping")))</f>
        <v> Eliminating Hazards and reducing OH&amp;S risks</v>
      </c>
      <c r="L1127" s="15" t="s">
        <v>30</v>
      </c>
      <c r="M1127" s="18"/>
      <c r="N1127" s="19">
        <f>GSF!$D1127+60</f>
        <v>44869</v>
      </c>
      <c r="O1127" s="19">
        <v>44844.0</v>
      </c>
      <c r="P1127" s="14" t="s">
        <v>2100</v>
      </c>
      <c r="Q1127" s="13" t="str">
        <f t="shared" si="2"/>
        <v>Closed</v>
      </c>
      <c r="R1127" s="17">
        <f t="shared" si="41"/>
        <v>35</v>
      </c>
      <c r="S1127" s="17">
        <f t="shared" si="4"/>
        <v>-25</v>
      </c>
      <c r="T1127" s="13"/>
      <c r="U1127" s="13">
        <v>69543.0</v>
      </c>
    </row>
    <row r="1128" ht="15.75" hidden="1" customHeight="1">
      <c r="A1128" s="5">
        <v>1127.0</v>
      </c>
      <c r="B1128" s="39" t="s">
        <v>2101</v>
      </c>
      <c r="C1128" s="7" t="s">
        <v>22</v>
      </c>
      <c r="D1128" s="8">
        <v>44809.0</v>
      </c>
      <c r="E1128" s="8" t="s">
        <v>23</v>
      </c>
      <c r="F1128" s="8" t="s">
        <v>92</v>
      </c>
      <c r="G1128" s="7" t="s">
        <v>1349</v>
      </c>
      <c r="H1128" s="20" t="s">
        <v>105</v>
      </c>
      <c r="I1128" s="5">
        <v>45001.0</v>
      </c>
      <c r="J1128" s="7">
        <v>8.2</v>
      </c>
      <c r="K1128" s="6" t="str">
        <f>IF(I1128=9001,VLOOKUP(J1128,'ISO-reference'!$C$1:$D$67,2,FALSE),IF(I1128=45001,VLOOKUP(J1128,'ISO-reference'!$A$1:$B$40,2,FALSE),IF(I1128=21001,VLOOKUP(J1128,'ISO-reference'!$E$1:$F$75,2,FALSE),"No ISO Mapping")))</f>
        <v> Emergency preparedness and response</v>
      </c>
      <c r="L1128" s="7" t="s">
        <v>30</v>
      </c>
      <c r="M1128" s="11"/>
      <c r="N1128" s="12">
        <f>GSF!$D1128+60</f>
        <v>44869</v>
      </c>
      <c r="O1128" s="12">
        <v>44844.0</v>
      </c>
      <c r="P1128" s="6" t="s">
        <v>2102</v>
      </c>
      <c r="Q1128" s="5" t="str">
        <f t="shared" si="2"/>
        <v>Closed</v>
      </c>
      <c r="R1128" s="10">
        <f t="shared" si="41"/>
        <v>35</v>
      </c>
      <c r="S1128" s="10">
        <f t="shared" si="4"/>
        <v>-25</v>
      </c>
      <c r="T1128" s="5"/>
      <c r="U1128" s="5">
        <v>69544.0</v>
      </c>
    </row>
    <row r="1129" ht="15.75" hidden="1" customHeight="1">
      <c r="A1129" s="13">
        <v>1128.0</v>
      </c>
      <c r="B1129" s="40" t="s">
        <v>2103</v>
      </c>
      <c r="C1129" s="15" t="s">
        <v>22</v>
      </c>
      <c r="D1129" s="16">
        <v>44809.0</v>
      </c>
      <c r="E1129" s="16" t="s">
        <v>23</v>
      </c>
      <c r="F1129" s="16" t="s">
        <v>92</v>
      </c>
      <c r="G1129" s="15" t="s">
        <v>1349</v>
      </c>
      <c r="H1129" s="20" t="s">
        <v>105</v>
      </c>
      <c r="I1129" s="13">
        <v>45001.0</v>
      </c>
      <c r="J1129" s="15" t="s">
        <v>615</v>
      </c>
      <c r="K1129" s="14" t="str">
        <f>IF(I1129=9001,VLOOKUP(J1129,'ISO-reference'!$C$1:$D$67,2,FALSE),IF(I1129=45001,VLOOKUP(J1129,'ISO-reference'!$A$1:$B$40,2,FALSE),IF(I1129=21001,VLOOKUP(J1129,'ISO-reference'!$E$1:$F$75,2,FALSE),"No ISO Mapping")))</f>
        <v> Eliminating Hazards and reducing OH&amp;S risks</v>
      </c>
      <c r="L1129" s="15" t="s">
        <v>30</v>
      </c>
      <c r="M1129" s="18"/>
      <c r="N1129" s="19">
        <f>GSF!$D1129+60</f>
        <v>44869</v>
      </c>
      <c r="O1129" s="19">
        <v>44889.0</v>
      </c>
      <c r="P1129" s="14" t="s">
        <v>2104</v>
      </c>
      <c r="Q1129" s="13" t="str">
        <f t="shared" si="2"/>
        <v>Closed</v>
      </c>
      <c r="R1129" s="17">
        <f t="shared" si="41"/>
        <v>80</v>
      </c>
      <c r="S1129" s="17">
        <f t="shared" si="4"/>
        <v>20</v>
      </c>
      <c r="T1129" s="13"/>
      <c r="U1129" s="13">
        <v>69545.0</v>
      </c>
    </row>
    <row r="1130" ht="15.75" hidden="1" customHeight="1">
      <c r="A1130" s="5">
        <v>1129.0</v>
      </c>
      <c r="B1130" s="39" t="s">
        <v>2105</v>
      </c>
      <c r="C1130" s="7" t="s">
        <v>22</v>
      </c>
      <c r="D1130" s="8">
        <v>44809.0</v>
      </c>
      <c r="E1130" s="8" t="s">
        <v>23</v>
      </c>
      <c r="F1130" s="8" t="s">
        <v>92</v>
      </c>
      <c r="G1130" s="7" t="s">
        <v>1349</v>
      </c>
      <c r="H1130" s="20" t="s">
        <v>105</v>
      </c>
      <c r="I1130" s="5">
        <v>45001.0</v>
      </c>
      <c r="J1130" s="7" t="s">
        <v>615</v>
      </c>
      <c r="K1130" s="6" t="str">
        <f>IF(I1130=9001,VLOOKUP(J1130,'ISO-reference'!$C$1:$D$67,2,FALSE),IF(I1130=45001,VLOOKUP(J1130,'ISO-reference'!$A$1:$B$40,2,FALSE),IF(I1130=21001,VLOOKUP(J1130,'ISO-reference'!$E$1:$F$75,2,FALSE),"No ISO Mapping")))</f>
        <v> Eliminating Hazards and reducing OH&amp;S risks</v>
      </c>
      <c r="L1130" s="7" t="s">
        <v>30</v>
      </c>
      <c r="M1130" s="11"/>
      <c r="N1130" s="12">
        <f>GSF!$D1130+60</f>
        <v>44869</v>
      </c>
      <c r="O1130" s="12">
        <v>44844.0</v>
      </c>
      <c r="P1130" s="6" t="s">
        <v>2106</v>
      </c>
      <c r="Q1130" s="5" t="str">
        <f t="shared" si="2"/>
        <v>Closed</v>
      </c>
      <c r="R1130" s="10">
        <f t="shared" si="41"/>
        <v>35</v>
      </c>
      <c r="S1130" s="10">
        <f t="shared" si="4"/>
        <v>-25</v>
      </c>
      <c r="T1130" s="5"/>
      <c r="U1130" s="5">
        <v>69546.0</v>
      </c>
    </row>
    <row r="1131" ht="15.75" hidden="1" customHeight="1">
      <c r="A1131" s="13">
        <v>1130.0</v>
      </c>
      <c r="B1131" s="40" t="s">
        <v>2107</v>
      </c>
      <c r="C1131" s="15" t="s">
        <v>22</v>
      </c>
      <c r="D1131" s="16">
        <v>44809.0</v>
      </c>
      <c r="E1131" s="16" t="s">
        <v>23</v>
      </c>
      <c r="F1131" s="16" t="s">
        <v>92</v>
      </c>
      <c r="G1131" s="15" t="s">
        <v>1349</v>
      </c>
      <c r="H1131" s="20" t="s">
        <v>33</v>
      </c>
      <c r="I1131" s="13">
        <v>45001.0</v>
      </c>
      <c r="J1131" s="15">
        <v>8.2</v>
      </c>
      <c r="K1131" s="14" t="str">
        <f>IF(I1131=9001,VLOOKUP(J1131,'ISO-reference'!$C$1:$D$67,2,FALSE),IF(I1131=45001,VLOOKUP(J1131,'ISO-reference'!$A$1:$B$40,2,FALSE),IF(I1131=21001,VLOOKUP(J1131,'ISO-reference'!$E$1:$F$75,2,FALSE),"No ISO Mapping")))</f>
        <v> Emergency preparedness and response</v>
      </c>
      <c r="L1131" s="15" t="s">
        <v>30</v>
      </c>
      <c r="M1131" s="18"/>
      <c r="N1131" s="19">
        <f>GSF!$D1131+60</f>
        <v>44869</v>
      </c>
      <c r="O1131" s="19">
        <v>44889.0</v>
      </c>
      <c r="P1131" s="14" t="s">
        <v>2108</v>
      </c>
      <c r="Q1131" s="13" t="str">
        <f t="shared" si="2"/>
        <v>Closed</v>
      </c>
      <c r="R1131" s="17">
        <f t="shared" si="41"/>
        <v>80</v>
      </c>
      <c r="S1131" s="17">
        <f t="shared" si="4"/>
        <v>20</v>
      </c>
      <c r="T1131" s="13"/>
      <c r="U1131" s="13">
        <v>69547.0</v>
      </c>
    </row>
    <row r="1132" ht="15.75" hidden="1" customHeight="1">
      <c r="A1132" s="5">
        <v>1131.0</v>
      </c>
      <c r="B1132" s="39" t="s">
        <v>2109</v>
      </c>
      <c r="C1132" s="7" t="s">
        <v>22</v>
      </c>
      <c r="D1132" s="8">
        <v>44809.0</v>
      </c>
      <c r="E1132" s="8" t="s">
        <v>23</v>
      </c>
      <c r="F1132" s="8" t="s">
        <v>92</v>
      </c>
      <c r="G1132" s="7" t="s">
        <v>1349</v>
      </c>
      <c r="H1132" s="20" t="s">
        <v>33</v>
      </c>
      <c r="I1132" s="5">
        <v>45001.0</v>
      </c>
      <c r="J1132" s="7">
        <v>8.2</v>
      </c>
      <c r="K1132" s="6" t="str">
        <f>IF(I1132=9001,VLOOKUP(J1132,'ISO-reference'!$C$1:$D$67,2,FALSE),IF(I1132=45001,VLOOKUP(J1132,'ISO-reference'!$A$1:$B$40,2,FALSE),IF(I1132=21001,VLOOKUP(J1132,'ISO-reference'!$E$1:$F$75,2,FALSE),"No ISO Mapping")))</f>
        <v> Emergency preparedness and response</v>
      </c>
      <c r="L1132" s="7" t="s">
        <v>30</v>
      </c>
      <c r="M1132" s="11"/>
      <c r="N1132" s="12">
        <f>GSF!$D1132+60</f>
        <v>44869</v>
      </c>
      <c r="O1132" s="12">
        <v>44844.0</v>
      </c>
      <c r="P1132" s="6" t="s">
        <v>2110</v>
      </c>
      <c r="Q1132" s="5" t="str">
        <f t="shared" si="2"/>
        <v>Closed</v>
      </c>
      <c r="R1132" s="10">
        <f t="shared" si="41"/>
        <v>35</v>
      </c>
      <c r="S1132" s="10">
        <f t="shared" si="4"/>
        <v>-25</v>
      </c>
      <c r="T1132" s="5"/>
      <c r="U1132" s="5">
        <v>69548.0</v>
      </c>
    </row>
    <row r="1133" ht="15.75" hidden="1" customHeight="1">
      <c r="A1133" s="13">
        <v>1132.0</v>
      </c>
      <c r="B1133" s="40" t="s">
        <v>2111</v>
      </c>
      <c r="C1133" s="15" t="s">
        <v>22</v>
      </c>
      <c r="D1133" s="16">
        <v>44809.0</v>
      </c>
      <c r="E1133" s="16" t="s">
        <v>23</v>
      </c>
      <c r="F1133" s="16" t="s">
        <v>92</v>
      </c>
      <c r="G1133" s="15" t="s">
        <v>1349</v>
      </c>
      <c r="H1133" s="20" t="s">
        <v>33</v>
      </c>
      <c r="I1133" s="13">
        <v>45001.0</v>
      </c>
      <c r="J1133" s="15" t="s">
        <v>615</v>
      </c>
      <c r="K1133" s="14" t="str">
        <f>IF(I1133=9001,VLOOKUP(J1133,'ISO-reference'!$C$1:$D$67,2,FALSE),IF(I1133=45001,VLOOKUP(J1133,'ISO-reference'!$A$1:$B$40,2,FALSE),IF(I1133=21001,VLOOKUP(J1133,'ISO-reference'!$E$1:$F$75,2,FALSE),"No ISO Mapping")))</f>
        <v> Eliminating Hazards and reducing OH&amp;S risks</v>
      </c>
      <c r="L1133" s="15" t="s">
        <v>30</v>
      </c>
      <c r="M1133" s="18"/>
      <c r="N1133" s="19">
        <f>GSF!$D1133+60</f>
        <v>44869</v>
      </c>
      <c r="O1133" s="19">
        <v>44844.0</v>
      </c>
      <c r="P1133" s="14" t="s">
        <v>2112</v>
      </c>
      <c r="Q1133" s="13" t="str">
        <f t="shared" si="2"/>
        <v>Closed</v>
      </c>
      <c r="R1133" s="17">
        <f t="shared" si="41"/>
        <v>35</v>
      </c>
      <c r="S1133" s="17">
        <f t="shared" si="4"/>
        <v>-25</v>
      </c>
      <c r="T1133" s="13"/>
      <c r="U1133" s="13">
        <v>69549.0</v>
      </c>
    </row>
    <row r="1134" ht="15.75" hidden="1" customHeight="1">
      <c r="A1134" s="5">
        <v>1133.0</v>
      </c>
      <c r="B1134" s="39" t="s">
        <v>2113</v>
      </c>
      <c r="C1134" s="7" t="s">
        <v>22</v>
      </c>
      <c r="D1134" s="8">
        <v>44809.0</v>
      </c>
      <c r="E1134" s="8" t="s">
        <v>23</v>
      </c>
      <c r="F1134" s="8" t="s">
        <v>92</v>
      </c>
      <c r="G1134" s="7" t="s">
        <v>1349</v>
      </c>
      <c r="H1134" s="20" t="s">
        <v>33</v>
      </c>
      <c r="I1134" s="5">
        <v>45001.0</v>
      </c>
      <c r="J1134" s="7" t="s">
        <v>615</v>
      </c>
      <c r="K1134" s="6" t="str">
        <f>IF(I1134=9001,VLOOKUP(J1134,'ISO-reference'!$C$1:$D$67,2,FALSE),IF(I1134=45001,VLOOKUP(J1134,'ISO-reference'!$A$1:$B$40,2,FALSE),IF(I1134=21001,VLOOKUP(J1134,'ISO-reference'!$E$1:$F$75,2,FALSE),"No ISO Mapping")))</f>
        <v> Eliminating Hazards and reducing OH&amp;S risks</v>
      </c>
      <c r="L1134" s="7" t="s">
        <v>30</v>
      </c>
      <c r="M1134" s="11"/>
      <c r="N1134" s="12">
        <f>GSF!$D1134+60</f>
        <v>44869</v>
      </c>
      <c r="O1134" s="12">
        <v>44817.0</v>
      </c>
      <c r="P1134" s="6" t="s">
        <v>2114</v>
      </c>
      <c r="Q1134" s="5" t="str">
        <f t="shared" si="2"/>
        <v>Closed</v>
      </c>
      <c r="R1134" s="10">
        <f t="shared" si="41"/>
        <v>8</v>
      </c>
      <c r="S1134" s="10">
        <f t="shared" si="4"/>
        <v>-52</v>
      </c>
      <c r="T1134" s="5"/>
      <c r="U1134" s="5">
        <v>69550.0</v>
      </c>
    </row>
    <row r="1135" ht="15.75" hidden="1" customHeight="1">
      <c r="A1135" s="13">
        <v>1134.0</v>
      </c>
      <c r="B1135" s="40" t="s">
        <v>2115</v>
      </c>
      <c r="C1135" s="15" t="s">
        <v>22</v>
      </c>
      <c r="D1135" s="16">
        <v>44809.0</v>
      </c>
      <c r="E1135" s="16" t="s">
        <v>23</v>
      </c>
      <c r="F1135" s="16" t="s">
        <v>92</v>
      </c>
      <c r="G1135" s="15" t="s">
        <v>1349</v>
      </c>
      <c r="H1135" s="20" t="s">
        <v>33</v>
      </c>
      <c r="I1135" s="13">
        <v>45001.0</v>
      </c>
      <c r="J1135" s="15">
        <v>5.2</v>
      </c>
      <c r="K1135" s="14" t="str">
        <f>IF(I1135=9001,VLOOKUP(J1135,'ISO-reference'!$C$1:$D$67,2,FALSE),IF(I1135=45001,VLOOKUP(J1135,'ISO-reference'!$A$1:$B$40,2,FALSE),IF(I1135=21001,VLOOKUP(J1135,'ISO-reference'!$E$1:$F$75,2,FALSE),"No ISO Mapping")))</f>
        <v> OH&amp;S Policy</v>
      </c>
      <c r="L1135" s="15" t="s">
        <v>111</v>
      </c>
      <c r="M1135" s="18"/>
      <c r="N1135" s="19">
        <f>GSF!$D1135+60</f>
        <v>44869</v>
      </c>
      <c r="O1135" s="19">
        <v>44844.0</v>
      </c>
      <c r="P1135" s="14" t="s">
        <v>2116</v>
      </c>
      <c r="Q1135" s="13" t="str">
        <f t="shared" si="2"/>
        <v>Closed</v>
      </c>
      <c r="R1135" s="17">
        <f t="shared" si="41"/>
        <v>35</v>
      </c>
      <c r="S1135" s="17">
        <f t="shared" si="4"/>
        <v>-25</v>
      </c>
      <c r="T1135" s="13"/>
      <c r="U1135" s="13">
        <v>69551.0</v>
      </c>
    </row>
    <row r="1136" ht="15.75" hidden="1" customHeight="1">
      <c r="A1136" s="5">
        <v>1135.0</v>
      </c>
      <c r="B1136" s="39" t="s">
        <v>2117</v>
      </c>
      <c r="C1136" s="7" t="s">
        <v>22</v>
      </c>
      <c r="D1136" s="8">
        <v>44809.0</v>
      </c>
      <c r="E1136" s="8" t="s">
        <v>23</v>
      </c>
      <c r="F1136" s="8" t="s">
        <v>92</v>
      </c>
      <c r="G1136" s="7" t="s">
        <v>1349</v>
      </c>
      <c r="H1136" s="20" t="s">
        <v>33</v>
      </c>
      <c r="I1136" s="5">
        <v>9001.0</v>
      </c>
      <c r="J1136" s="7">
        <v>6.1</v>
      </c>
      <c r="K1136" s="6" t="str">
        <f>IF(I1136=9001,VLOOKUP(J1136,'ISO-reference'!$C$1:$D$67,2,FALSE),IF(I1136=45001,VLOOKUP(J1136,'ISO-reference'!$A$1:$B$40,2,FALSE),IF(I1136=21001,VLOOKUP(J1136,'ISO-reference'!$E$1:$F$75,2,FALSE),"No ISO Mapping")))</f>
        <v> Address risk &amp; opportunity</v>
      </c>
      <c r="L1136" s="7" t="s">
        <v>512</v>
      </c>
      <c r="M1136" s="11"/>
      <c r="N1136" s="12">
        <f>GSF!$D1136+60</f>
        <v>44869</v>
      </c>
      <c r="O1136" s="12">
        <v>44833.0</v>
      </c>
      <c r="P1136" s="6" t="s">
        <v>2118</v>
      </c>
      <c r="Q1136" s="5" t="str">
        <f t="shared" si="2"/>
        <v>Closed</v>
      </c>
      <c r="R1136" s="10">
        <f t="shared" si="41"/>
        <v>24</v>
      </c>
      <c r="S1136" s="10">
        <f t="shared" si="4"/>
        <v>-36</v>
      </c>
      <c r="T1136" s="5"/>
      <c r="U1136" s="5">
        <v>69552.0</v>
      </c>
    </row>
    <row r="1137" ht="15.75" hidden="1" customHeight="1">
      <c r="A1137" s="13">
        <v>1136.0</v>
      </c>
      <c r="B1137" s="40" t="s">
        <v>2119</v>
      </c>
      <c r="C1137" s="15" t="s">
        <v>22</v>
      </c>
      <c r="D1137" s="16">
        <v>44809.0</v>
      </c>
      <c r="E1137" s="16" t="s">
        <v>23</v>
      </c>
      <c r="F1137" s="16" t="s">
        <v>92</v>
      </c>
      <c r="G1137" s="15" t="s">
        <v>1349</v>
      </c>
      <c r="H1137" s="20" t="s">
        <v>33</v>
      </c>
      <c r="I1137" s="13">
        <v>45001.0</v>
      </c>
      <c r="J1137" s="15" t="s">
        <v>88</v>
      </c>
      <c r="K1137" s="14" t="str">
        <f>IF(I1137=9001,VLOOKUP(J1137,'ISO-reference'!$C$1:$D$67,2,FALSE),IF(I1137=45001,VLOOKUP(J1137,'ISO-reference'!$A$1:$B$40,2,FALSE),IF(I1137=21001,VLOOKUP(J1137,'ISO-reference'!$E$1:$F$75,2,FALSE),"No ISO Mapping")))</f>
        <v> Control of documented information</v>
      </c>
      <c r="L1137" s="15" t="s">
        <v>30</v>
      </c>
      <c r="M1137" s="18"/>
      <c r="N1137" s="19">
        <f>GSF!$D1137+60</f>
        <v>44869</v>
      </c>
      <c r="O1137" s="19">
        <v>44817.0</v>
      </c>
      <c r="P1137" s="14" t="s">
        <v>2120</v>
      </c>
      <c r="Q1137" s="13" t="str">
        <f t="shared" si="2"/>
        <v>Closed</v>
      </c>
      <c r="R1137" s="17">
        <f t="shared" si="41"/>
        <v>8</v>
      </c>
      <c r="S1137" s="17">
        <f t="shared" si="4"/>
        <v>-52</v>
      </c>
      <c r="T1137" s="13"/>
      <c r="U1137" s="13">
        <v>69553.0</v>
      </c>
    </row>
    <row r="1138" ht="15.75" hidden="1" customHeight="1">
      <c r="A1138" s="5">
        <v>1137.0</v>
      </c>
      <c r="B1138" s="39" t="s">
        <v>2121</v>
      </c>
      <c r="C1138" s="7" t="s">
        <v>22</v>
      </c>
      <c r="D1138" s="8">
        <v>44809.0</v>
      </c>
      <c r="E1138" s="8" t="s">
        <v>23</v>
      </c>
      <c r="F1138" s="8" t="s">
        <v>92</v>
      </c>
      <c r="G1138" s="7" t="s">
        <v>1349</v>
      </c>
      <c r="H1138" s="20" t="s">
        <v>33</v>
      </c>
      <c r="I1138" s="5">
        <v>45001.0</v>
      </c>
      <c r="J1138" s="7" t="s">
        <v>88</v>
      </c>
      <c r="K1138" s="6" t="str">
        <f>IF(I1138=9001,VLOOKUP(J1138,'ISO-reference'!$C$1:$D$67,2,FALSE),IF(I1138=45001,VLOOKUP(J1138,'ISO-reference'!$A$1:$B$40,2,FALSE),IF(I1138=21001,VLOOKUP(J1138,'ISO-reference'!$E$1:$F$75,2,FALSE),"No ISO Mapping")))</f>
        <v> Control of documented information</v>
      </c>
      <c r="L1138" s="7" t="s">
        <v>30</v>
      </c>
      <c r="M1138" s="11"/>
      <c r="N1138" s="12">
        <f>GSF!$D1138+60</f>
        <v>44869</v>
      </c>
      <c r="O1138" s="12">
        <v>44817.0</v>
      </c>
      <c r="P1138" s="6" t="s">
        <v>2121</v>
      </c>
      <c r="Q1138" s="5" t="str">
        <f t="shared" si="2"/>
        <v>Closed</v>
      </c>
      <c r="R1138" s="10">
        <f t="shared" si="41"/>
        <v>8</v>
      </c>
      <c r="S1138" s="10">
        <f t="shared" si="4"/>
        <v>-52</v>
      </c>
      <c r="T1138" s="5"/>
      <c r="U1138" s="5">
        <v>69554.0</v>
      </c>
    </row>
    <row r="1139" ht="15.75" hidden="1" customHeight="1">
      <c r="A1139" s="13">
        <v>1138.0</v>
      </c>
      <c r="B1139" s="40" t="s">
        <v>2122</v>
      </c>
      <c r="C1139" s="15" t="s">
        <v>22</v>
      </c>
      <c r="D1139" s="16">
        <v>44809.0</v>
      </c>
      <c r="E1139" s="16" t="s">
        <v>23</v>
      </c>
      <c r="F1139" s="16" t="s">
        <v>92</v>
      </c>
      <c r="G1139" s="15" t="s">
        <v>1349</v>
      </c>
      <c r="H1139" s="20" t="s">
        <v>33</v>
      </c>
      <c r="I1139" s="13">
        <v>9001.0</v>
      </c>
      <c r="J1139" s="15">
        <v>9.1</v>
      </c>
      <c r="K1139" s="14" t="str">
        <f>IF(I1139=9001,VLOOKUP(J1139,'ISO-reference'!$C$1:$D$67,2,FALSE),IF(I1139=45001,VLOOKUP(J1139,'ISO-reference'!$A$1:$B$40,2,FALSE),IF(I1139=21001,VLOOKUP(J1139,'ISO-reference'!$E$1:$F$75,2,FALSE),"No ISO Mapping")))</f>
        <v> Monitoring, measurement, analysis &amp; evaluation</v>
      </c>
      <c r="L1139" s="15" t="s">
        <v>27</v>
      </c>
      <c r="M1139" s="18"/>
      <c r="N1139" s="19">
        <f>GSF!$D1139+60</f>
        <v>44869</v>
      </c>
      <c r="O1139" s="19">
        <v>44818.0</v>
      </c>
      <c r="P1139" s="14" t="s">
        <v>2123</v>
      </c>
      <c r="Q1139" s="13" t="str">
        <f t="shared" si="2"/>
        <v>Closed</v>
      </c>
      <c r="R1139" s="17">
        <f t="shared" si="41"/>
        <v>9</v>
      </c>
      <c r="S1139" s="17">
        <f t="shared" si="4"/>
        <v>-51</v>
      </c>
      <c r="T1139" s="13"/>
      <c r="U1139" s="13">
        <v>69555.0</v>
      </c>
    </row>
    <row r="1140" ht="15.75" hidden="1" customHeight="1">
      <c r="A1140" s="5">
        <v>1139.0</v>
      </c>
      <c r="B1140" s="39" t="s">
        <v>2124</v>
      </c>
      <c r="C1140" s="7" t="s">
        <v>22</v>
      </c>
      <c r="D1140" s="8">
        <v>44809.0</v>
      </c>
      <c r="E1140" s="8" t="s">
        <v>23</v>
      </c>
      <c r="F1140" s="8" t="s">
        <v>92</v>
      </c>
      <c r="G1140" s="7" t="s">
        <v>1349</v>
      </c>
      <c r="H1140" s="20" t="s">
        <v>33</v>
      </c>
      <c r="I1140" s="5">
        <v>9001.0</v>
      </c>
      <c r="J1140" s="7" t="s">
        <v>971</v>
      </c>
      <c r="K1140" s="6" t="str">
        <f>IF(I1140=9001,VLOOKUP(J1140,'ISO-reference'!$C$1:$D$67,2,FALSE),IF(I1140=45001,VLOOKUP(J1140,'ISO-reference'!$A$1:$B$40,2,FALSE),IF(I1140=21001,VLOOKUP(J1140,'ISO-reference'!$E$1:$F$75,2,FALSE),"No ISO Mapping")))</f>
        <v> Customer satisfaction</v>
      </c>
      <c r="L1140" s="7" t="s">
        <v>35</v>
      </c>
      <c r="M1140" s="11"/>
      <c r="N1140" s="12">
        <f>GSF!$D1140+60</f>
        <v>44869</v>
      </c>
      <c r="O1140" s="12">
        <v>44811.0</v>
      </c>
      <c r="P1140" s="6" t="s">
        <v>2125</v>
      </c>
      <c r="Q1140" s="5" t="str">
        <f t="shared" si="2"/>
        <v>Closed</v>
      </c>
      <c r="R1140" s="10">
        <f t="shared" si="41"/>
        <v>2</v>
      </c>
      <c r="S1140" s="10">
        <f t="shared" si="4"/>
        <v>-58</v>
      </c>
      <c r="T1140" s="5"/>
      <c r="U1140" s="5">
        <v>69556.0</v>
      </c>
    </row>
    <row r="1141" ht="15.75" hidden="1" customHeight="1">
      <c r="A1141" s="13">
        <v>1140.0</v>
      </c>
      <c r="B1141" s="40" t="s">
        <v>2126</v>
      </c>
      <c r="C1141" s="15" t="s">
        <v>22</v>
      </c>
      <c r="D1141" s="16">
        <v>44809.0</v>
      </c>
      <c r="E1141" s="16" t="s">
        <v>23</v>
      </c>
      <c r="F1141" s="16" t="s">
        <v>92</v>
      </c>
      <c r="G1141" s="15" t="s">
        <v>1349</v>
      </c>
      <c r="H1141" s="20" t="s">
        <v>33</v>
      </c>
      <c r="I1141" s="13">
        <v>9001.0</v>
      </c>
      <c r="J1141" s="15">
        <v>9.1</v>
      </c>
      <c r="K1141" s="14" t="str">
        <f>IF(I1141=9001,VLOOKUP(J1141,'ISO-reference'!$C$1:$D$67,2,FALSE),IF(I1141=45001,VLOOKUP(J1141,'ISO-reference'!$A$1:$B$40,2,FALSE),IF(I1141=21001,VLOOKUP(J1141,'ISO-reference'!$E$1:$F$75,2,FALSE),"No ISO Mapping")))</f>
        <v> Monitoring, measurement, analysis &amp; evaluation</v>
      </c>
      <c r="L1141" s="15" t="s">
        <v>35</v>
      </c>
      <c r="M1141" s="18"/>
      <c r="N1141" s="19">
        <f>GSF!$D1141+60</f>
        <v>44869</v>
      </c>
      <c r="O1141" s="19">
        <v>44811.0</v>
      </c>
      <c r="P1141" s="14" t="s">
        <v>2127</v>
      </c>
      <c r="Q1141" s="13" t="str">
        <f t="shared" si="2"/>
        <v>Closed</v>
      </c>
      <c r="R1141" s="17">
        <f t="shared" si="41"/>
        <v>2</v>
      </c>
      <c r="S1141" s="17">
        <f t="shared" si="4"/>
        <v>-58</v>
      </c>
      <c r="T1141" s="13"/>
      <c r="U1141" s="13">
        <v>69557.0</v>
      </c>
    </row>
    <row r="1142" ht="15.75" hidden="1" customHeight="1">
      <c r="A1142" s="5">
        <v>1141.0</v>
      </c>
      <c r="B1142" s="39" t="s">
        <v>2128</v>
      </c>
      <c r="C1142" s="7" t="s">
        <v>22</v>
      </c>
      <c r="D1142" s="8">
        <v>44816.0</v>
      </c>
      <c r="E1142" s="8" t="s">
        <v>2129</v>
      </c>
      <c r="F1142" s="8" t="s">
        <v>2130</v>
      </c>
      <c r="G1142" s="7" t="s">
        <v>2131</v>
      </c>
      <c r="H1142" s="20" t="s">
        <v>105</v>
      </c>
      <c r="I1142" s="5">
        <v>9001.0</v>
      </c>
      <c r="J1142" s="7">
        <v>7.5</v>
      </c>
      <c r="K1142" s="6" t="str">
        <f>IF(I1142=9001,VLOOKUP(J1142,'ISO-reference'!$C$1:$D$67,2,FALSE),IF(I1142=45001,VLOOKUP(J1142,'ISO-reference'!$A$1:$B$40,2,FALSE),IF(I1142=21001,VLOOKUP(J1142,'ISO-reference'!$E$1:$F$75,2,FALSE),"No ISO Mapping")))</f>
        <v> Documented information</v>
      </c>
      <c r="L1142" s="7" t="s">
        <v>111</v>
      </c>
      <c r="M1142" s="11"/>
      <c r="N1142" s="12">
        <f t="shared" ref="N1142:N1154" si="44">D1142+60</f>
        <v>44876</v>
      </c>
      <c r="O1142" s="12">
        <v>44821.0</v>
      </c>
      <c r="P1142" s="6" t="s">
        <v>2132</v>
      </c>
      <c r="Q1142" s="5" t="str">
        <f t="shared" si="2"/>
        <v>Closed</v>
      </c>
      <c r="R1142" s="10">
        <f t="shared" si="41"/>
        <v>5</v>
      </c>
      <c r="S1142" s="10">
        <f t="shared" si="4"/>
        <v>-55</v>
      </c>
      <c r="T1142" s="5">
        <v>1214.0</v>
      </c>
      <c r="U1142" s="5" t="s">
        <v>2081</v>
      </c>
    </row>
    <row r="1143" ht="15.75" hidden="1" customHeight="1">
      <c r="A1143" s="13">
        <v>1142.0</v>
      </c>
      <c r="B1143" s="40" t="s">
        <v>2133</v>
      </c>
      <c r="C1143" s="15" t="s">
        <v>22</v>
      </c>
      <c r="D1143" s="16">
        <v>44816.0</v>
      </c>
      <c r="E1143" s="16" t="s">
        <v>2129</v>
      </c>
      <c r="F1143" s="16" t="s">
        <v>2130</v>
      </c>
      <c r="G1143" s="15" t="s">
        <v>2131</v>
      </c>
      <c r="H1143" s="20" t="s">
        <v>105</v>
      </c>
      <c r="I1143" s="13">
        <v>21001.0</v>
      </c>
      <c r="J1143" s="15" t="s">
        <v>971</v>
      </c>
      <c r="K1143" s="14" t="str">
        <f>IF(I1143=9001,VLOOKUP(J1143,'ISO-reference'!$C$1:$D$67,2,FALSE),IF(I1143=45001,VLOOKUP(J1143,'ISO-reference'!$A$1:$B$40,2,FALSE),IF(I1143=21001,VLOOKUP(J1143,'ISO-reference'!$E$1:$F$75,2,FALSE),"No ISO Mapping")))</f>
        <v>Satisfaction of learners, other beneficiaries and staff</v>
      </c>
      <c r="L1143" s="15" t="s">
        <v>27</v>
      </c>
      <c r="M1143" s="18"/>
      <c r="N1143" s="19">
        <f t="shared" si="44"/>
        <v>44876</v>
      </c>
      <c r="O1143" s="19">
        <v>45114.0</v>
      </c>
      <c r="P1143" s="14" t="s">
        <v>2134</v>
      </c>
      <c r="Q1143" s="13" t="str">
        <f t="shared" si="2"/>
        <v>Closed</v>
      </c>
      <c r="R1143" s="17">
        <f t="shared" si="41"/>
        <v>298</v>
      </c>
      <c r="S1143" s="17">
        <f t="shared" si="4"/>
        <v>238</v>
      </c>
      <c r="T1143" s="13">
        <v>1204.0</v>
      </c>
      <c r="U1143" s="13" t="s">
        <v>2081</v>
      </c>
    </row>
    <row r="1144" ht="15.75" hidden="1" customHeight="1">
      <c r="A1144" s="5">
        <v>1143.0</v>
      </c>
      <c r="B1144" s="6" t="s">
        <v>2135</v>
      </c>
      <c r="C1144" s="7" t="s">
        <v>22</v>
      </c>
      <c r="D1144" s="8">
        <v>44816.0</v>
      </c>
      <c r="E1144" s="8" t="s">
        <v>2129</v>
      </c>
      <c r="F1144" s="8" t="s">
        <v>2130</v>
      </c>
      <c r="G1144" s="7" t="s">
        <v>2131</v>
      </c>
      <c r="H1144" s="20" t="s">
        <v>105</v>
      </c>
      <c r="I1144" s="5">
        <v>9001.0</v>
      </c>
      <c r="J1144" s="7">
        <v>7.2</v>
      </c>
      <c r="K1144" s="6" t="str">
        <f>IF(I1144=9001,VLOOKUP(J1144,'ISO-reference'!$C$1:$D$67,2,FALSE),IF(I1144=45001,VLOOKUP(J1144,'ISO-reference'!$A$1:$B$40,2,FALSE),IF(I1144=21001,VLOOKUP(J1144,'ISO-reference'!$E$1:$F$75,2,FALSE),"No ISO Mapping")))</f>
        <v> Competence</v>
      </c>
      <c r="L1144" s="7" t="s">
        <v>27</v>
      </c>
      <c r="M1144" s="11"/>
      <c r="N1144" s="12">
        <f t="shared" si="44"/>
        <v>44876</v>
      </c>
      <c r="O1144" s="12">
        <v>45061.0</v>
      </c>
      <c r="P1144" s="6" t="s">
        <v>2136</v>
      </c>
      <c r="Q1144" s="5" t="str">
        <f t="shared" si="2"/>
        <v>Closed</v>
      </c>
      <c r="R1144" s="10">
        <f t="shared" si="41"/>
        <v>245</v>
      </c>
      <c r="S1144" s="10">
        <f t="shared" si="4"/>
        <v>185</v>
      </c>
      <c r="T1144" s="5">
        <v>1205.0</v>
      </c>
      <c r="U1144" s="5" t="s">
        <v>2081</v>
      </c>
    </row>
    <row r="1145" ht="15.75" hidden="1" customHeight="1">
      <c r="A1145" s="13">
        <v>1144.0</v>
      </c>
      <c r="B1145" s="14" t="s">
        <v>2137</v>
      </c>
      <c r="C1145" s="15" t="s">
        <v>22</v>
      </c>
      <c r="D1145" s="16">
        <v>44816.0</v>
      </c>
      <c r="E1145" s="16" t="s">
        <v>2129</v>
      </c>
      <c r="F1145" s="16" t="s">
        <v>2130</v>
      </c>
      <c r="G1145" s="15" t="s">
        <v>2131</v>
      </c>
      <c r="H1145" s="20" t="s">
        <v>105</v>
      </c>
      <c r="I1145" s="13">
        <v>9001.0</v>
      </c>
      <c r="J1145" s="15" t="s">
        <v>1618</v>
      </c>
      <c r="K1145" s="14" t="str">
        <f>IF(I1145=9001,VLOOKUP(J1145,'ISO-reference'!$C$1:$D$67,2,FALSE),IF(I1145=45001,VLOOKUP(J1145,'ISO-reference'!$A$1:$B$40,2,FALSE),IF(I1145=21001,VLOOKUP(J1145,'ISO-reference'!$E$1:$F$75,2,FALSE),"No ISO Mapping")))</f>
        <v> Identification &amp; traceability</v>
      </c>
      <c r="L1145" s="15" t="s">
        <v>30</v>
      </c>
      <c r="M1145" s="18"/>
      <c r="N1145" s="19">
        <f t="shared" si="44"/>
        <v>44876</v>
      </c>
      <c r="O1145" s="19">
        <v>44821.0</v>
      </c>
      <c r="P1145" s="14" t="s">
        <v>2138</v>
      </c>
      <c r="Q1145" s="13" t="str">
        <f t="shared" si="2"/>
        <v>Closed</v>
      </c>
      <c r="R1145" s="17">
        <f t="shared" si="41"/>
        <v>5</v>
      </c>
      <c r="S1145" s="17">
        <f t="shared" si="4"/>
        <v>-55</v>
      </c>
      <c r="T1145" s="13">
        <v>1212.0</v>
      </c>
      <c r="U1145" s="13" t="s">
        <v>2081</v>
      </c>
    </row>
    <row r="1146" ht="15.75" hidden="1" customHeight="1">
      <c r="A1146" s="5">
        <v>1145.0</v>
      </c>
      <c r="B1146" s="39" t="s">
        <v>2139</v>
      </c>
      <c r="C1146" s="7" t="s">
        <v>22</v>
      </c>
      <c r="D1146" s="8">
        <v>44816.0</v>
      </c>
      <c r="E1146" s="8" t="s">
        <v>2129</v>
      </c>
      <c r="F1146" s="8" t="s">
        <v>2130</v>
      </c>
      <c r="G1146" s="7" t="s">
        <v>2131</v>
      </c>
      <c r="H1146" s="20" t="s">
        <v>105</v>
      </c>
      <c r="I1146" s="5">
        <v>21001.0</v>
      </c>
      <c r="J1146" s="7" t="s">
        <v>1618</v>
      </c>
      <c r="K1146" s="6" t="str">
        <f>IF(I1146=9001,VLOOKUP(J1146,'ISO-reference'!$C$1:$D$67,2,FALSE),IF(I1146=45001,VLOOKUP(J1146,'ISO-reference'!$A$1:$B$40,2,FALSE),IF(I1146=21001,VLOOKUP(J1146,'ISO-reference'!$E$1:$F$75,2,FALSE),"No ISO Mapping")))</f>
        <v> Identification &amp; traceability</v>
      </c>
      <c r="L1146" s="7" t="s">
        <v>30</v>
      </c>
      <c r="M1146" s="11"/>
      <c r="N1146" s="12">
        <f t="shared" si="44"/>
        <v>44876</v>
      </c>
      <c r="O1146" s="12">
        <v>44821.0</v>
      </c>
      <c r="P1146" s="6" t="s">
        <v>2140</v>
      </c>
      <c r="Q1146" s="5" t="str">
        <f t="shared" si="2"/>
        <v>Closed</v>
      </c>
      <c r="R1146" s="10">
        <f t="shared" si="41"/>
        <v>5</v>
      </c>
      <c r="S1146" s="10">
        <f t="shared" si="4"/>
        <v>-55</v>
      </c>
      <c r="T1146" s="5">
        <v>1203.0</v>
      </c>
      <c r="U1146" s="5" t="s">
        <v>2081</v>
      </c>
    </row>
    <row r="1147" ht="15.75" hidden="1" customHeight="1">
      <c r="A1147" s="13">
        <v>1146.0</v>
      </c>
      <c r="B1147" s="40" t="s">
        <v>2141</v>
      </c>
      <c r="C1147" s="15" t="s">
        <v>22</v>
      </c>
      <c r="D1147" s="16">
        <v>44816.0</v>
      </c>
      <c r="E1147" s="16" t="s">
        <v>2129</v>
      </c>
      <c r="F1147" s="16" t="s">
        <v>2130</v>
      </c>
      <c r="G1147" s="15" t="s">
        <v>2131</v>
      </c>
      <c r="H1147" s="20" t="s">
        <v>105</v>
      </c>
      <c r="I1147" s="13">
        <v>9001.0</v>
      </c>
      <c r="J1147" s="15">
        <v>10.3</v>
      </c>
      <c r="K1147" s="14" t="str">
        <f>IF(I1147=9001,VLOOKUP(J1147,'ISO-reference'!$C$1:$D$67,2,FALSE),IF(I1147=45001,VLOOKUP(J1147,'ISO-reference'!$A$1:$B$40,2,FALSE),IF(I1147=21001,VLOOKUP(J1147,'ISO-reference'!$E$1:$F$75,2,FALSE),"No ISO Mapping")))</f>
        <v> Continual improvement</v>
      </c>
      <c r="L1147" s="15" t="s">
        <v>30</v>
      </c>
      <c r="M1147" s="18"/>
      <c r="N1147" s="19">
        <f t="shared" si="44"/>
        <v>44876</v>
      </c>
      <c r="O1147" s="19">
        <v>44818.0</v>
      </c>
      <c r="P1147" s="14" t="s">
        <v>2142</v>
      </c>
      <c r="Q1147" s="13" t="str">
        <f t="shared" si="2"/>
        <v>Closed</v>
      </c>
      <c r="R1147" s="17">
        <f t="shared" si="41"/>
        <v>2</v>
      </c>
      <c r="S1147" s="17">
        <f t="shared" si="4"/>
        <v>-58</v>
      </c>
      <c r="T1147" s="13">
        <v>1207.0</v>
      </c>
      <c r="U1147" s="13" t="s">
        <v>2081</v>
      </c>
    </row>
    <row r="1148" ht="15.75" hidden="1" customHeight="1">
      <c r="A1148" s="5">
        <v>1147.0</v>
      </c>
      <c r="B1148" s="39" t="s">
        <v>2143</v>
      </c>
      <c r="C1148" s="7" t="s">
        <v>22</v>
      </c>
      <c r="D1148" s="8">
        <v>44816.0</v>
      </c>
      <c r="E1148" s="8" t="s">
        <v>2129</v>
      </c>
      <c r="F1148" s="8" t="s">
        <v>2130</v>
      </c>
      <c r="G1148" s="7" t="s">
        <v>2131</v>
      </c>
      <c r="H1148" s="20" t="s">
        <v>105</v>
      </c>
      <c r="I1148" s="5">
        <v>9001.0</v>
      </c>
      <c r="J1148" s="7">
        <v>6.1</v>
      </c>
      <c r="K1148" s="6" t="str">
        <f>IF(I1148=9001,VLOOKUP(J1148,'ISO-reference'!$C$1:$D$67,2,FALSE),IF(I1148=45001,VLOOKUP(J1148,'ISO-reference'!$A$1:$B$40,2,FALSE),IF(I1148=21001,VLOOKUP(J1148,'ISO-reference'!$E$1:$F$75,2,FALSE),"No ISO Mapping")))</f>
        <v> Address risk &amp; opportunity</v>
      </c>
      <c r="L1148" s="7" t="s">
        <v>30</v>
      </c>
      <c r="M1148" s="11"/>
      <c r="N1148" s="12">
        <f t="shared" si="44"/>
        <v>44876</v>
      </c>
      <c r="O1148" s="12" t="s">
        <v>2081</v>
      </c>
      <c r="P1148" s="6"/>
      <c r="Q1148" s="5" t="str">
        <f t="shared" si="2"/>
        <v>Open</v>
      </c>
      <c r="R1148" s="10">
        <f t="shared" si="41"/>
        <v>392</v>
      </c>
      <c r="S1148" s="10">
        <f t="shared" si="4"/>
        <v>0</v>
      </c>
      <c r="T1148" s="5">
        <v>1209.0</v>
      </c>
      <c r="U1148" s="5" t="s">
        <v>2081</v>
      </c>
    </row>
    <row r="1149" ht="15.75" hidden="1" customHeight="1">
      <c r="A1149" s="13">
        <v>1148.0</v>
      </c>
      <c r="B1149" s="14" t="s">
        <v>2144</v>
      </c>
      <c r="C1149" s="15" t="s">
        <v>22</v>
      </c>
      <c r="D1149" s="16">
        <v>44816.0</v>
      </c>
      <c r="E1149" s="16" t="s">
        <v>2129</v>
      </c>
      <c r="F1149" s="16" t="s">
        <v>2130</v>
      </c>
      <c r="G1149" s="15" t="s">
        <v>2131</v>
      </c>
      <c r="H1149" s="20" t="s">
        <v>105</v>
      </c>
      <c r="I1149" s="13">
        <v>9001.0</v>
      </c>
      <c r="J1149" s="15">
        <v>10.3</v>
      </c>
      <c r="K1149" s="14" t="str">
        <f>IF(I1149=9001,VLOOKUP(J1149,'ISO-reference'!$C$1:$D$67,2,FALSE),IF(I1149=45001,VLOOKUP(J1149,'ISO-reference'!$A$1:$B$40,2,FALSE),IF(I1149=21001,VLOOKUP(J1149,'ISO-reference'!$E$1:$F$75,2,FALSE),"No ISO Mapping")))</f>
        <v> Continual improvement</v>
      </c>
      <c r="L1149" s="15" t="s">
        <v>512</v>
      </c>
      <c r="M1149" s="18"/>
      <c r="N1149" s="19">
        <f t="shared" si="44"/>
        <v>44876</v>
      </c>
      <c r="O1149" s="19">
        <v>44820.0</v>
      </c>
      <c r="P1149" s="14" t="s">
        <v>2145</v>
      </c>
      <c r="Q1149" s="13" t="str">
        <f t="shared" si="2"/>
        <v>Closed</v>
      </c>
      <c r="R1149" s="17">
        <f t="shared" si="41"/>
        <v>4</v>
      </c>
      <c r="S1149" s="17">
        <f t="shared" si="4"/>
        <v>-56</v>
      </c>
      <c r="T1149" s="13">
        <v>1208.0</v>
      </c>
      <c r="U1149" s="13" t="s">
        <v>2081</v>
      </c>
    </row>
    <row r="1150" ht="15.75" hidden="1" customHeight="1">
      <c r="A1150" s="5">
        <v>1149.0</v>
      </c>
      <c r="B1150" s="6" t="s">
        <v>2146</v>
      </c>
      <c r="C1150" s="7" t="s">
        <v>22</v>
      </c>
      <c r="D1150" s="8">
        <v>44816.0</v>
      </c>
      <c r="E1150" s="8" t="s">
        <v>2129</v>
      </c>
      <c r="F1150" s="8" t="s">
        <v>2130</v>
      </c>
      <c r="G1150" s="7" t="s">
        <v>2131</v>
      </c>
      <c r="H1150" s="20" t="s">
        <v>33</v>
      </c>
      <c r="I1150" s="5">
        <v>9001.0</v>
      </c>
      <c r="J1150" s="7">
        <v>6.1</v>
      </c>
      <c r="K1150" s="6" t="str">
        <f>IF(I1150=9001,VLOOKUP(J1150,'ISO-reference'!$C$1:$D$67,2,FALSE),IF(I1150=45001,VLOOKUP(J1150,'ISO-reference'!$A$1:$B$40,2,FALSE),IF(I1150=21001,VLOOKUP(J1150,'ISO-reference'!$E$1:$F$75,2,FALSE),"No ISO Mapping")))</f>
        <v> Address risk &amp; opportunity</v>
      </c>
      <c r="L1150" s="7" t="s">
        <v>30</v>
      </c>
      <c r="M1150" s="11"/>
      <c r="N1150" s="12">
        <f t="shared" si="44"/>
        <v>44876</v>
      </c>
      <c r="O1150" s="12">
        <v>44821.0</v>
      </c>
      <c r="P1150" s="6" t="s">
        <v>2147</v>
      </c>
      <c r="Q1150" s="5" t="str">
        <f t="shared" si="2"/>
        <v>Closed</v>
      </c>
      <c r="R1150" s="10">
        <f t="shared" si="41"/>
        <v>5</v>
      </c>
      <c r="S1150" s="10">
        <f t="shared" si="4"/>
        <v>-55</v>
      </c>
      <c r="T1150" s="5">
        <v>1210.0</v>
      </c>
      <c r="U1150" s="5" t="s">
        <v>2081</v>
      </c>
    </row>
    <row r="1151" ht="15.75" hidden="1" customHeight="1">
      <c r="A1151" s="13">
        <v>1150.0</v>
      </c>
      <c r="B1151" s="14" t="s">
        <v>2148</v>
      </c>
      <c r="C1151" s="15" t="s">
        <v>22</v>
      </c>
      <c r="D1151" s="16">
        <v>44816.0</v>
      </c>
      <c r="E1151" s="16" t="s">
        <v>2129</v>
      </c>
      <c r="F1151" s="16" t="s">
        <v>2130</v>
      </c>
      <c r="G1151" s="15" t="s">
        <v>2131</v>
      </c>
      <c r="H1151" s="20" t="s">
        <v>33</v>
      </c>
      <c r="I1151" s="13">
        <v>9001.0</v>
      </c>
      <c r="J1151" s="15">
        <v>6.1</v>
      </c>
      <c r="K1151" s="14" t="str">
        <f>IF(I1151=9001,VLOOKUP(J1151,'ISO-reference'!$C$1:$D$67,2,FALSE),IF(I1151=45001,VLOOKUP(J1151,'ISO-reference'!$A$1:$B$40,2,FALSE),IF(I1151=21001,VLOOKUP(J1151,'ISO-reference'!$E$1:$F$75,2,FALSE),"No ISO Mapping")))</f>
        <v> Address risk &amp; opportunity</v>
      </c>
      <c r="L1151" s="15" t="s">
        <v>30</v>
      </c>
      <c r="M1151" s="18"/>
      <c r="N1151" s="19">
        <f t="shared" si="44"/>
        <v>44876</v>
      </c>
      <c r="O1151" s="19" t="s">
        <v>2081</v>
      </c>
      <c r="P1151" s="14"/>
      <c r="Q1151" s="13" t="str">
        <f t="shared" si="2"/>
        <v>Open</v>
      </c>
      <c r="R1151" s="17">
        <f t="shared" si="41"/>
        <v>392</v>
      </c>
      <c r="S1151" s="17">
        <f t="shared" si="4"/>
        <v>0</v>
      </c>
      <c r="T1151" s="13">
        <v>1211.0</v>
      </c>
      <c r="U1151" s="13" t="s">
        <v>2081</v>
      </c>
    </row>
    <row r="1152" ht="15.75" hidden="1" customHeight="1">
      <c r="A1152" s="5">
        <v>1151.0</v>
      </c>
      <c r="B1152" s="6" t="s">
        <v>2149</v>
      </c>
      <c r="C1152" s="7" t="s">
        <v>22</v>
      </c>
      <c r="D1152" s="8">
        <v>44816.0</v>
      </c>
      <c r="E1152" s="8" t="s">
        <v>2129</v>
      </c>
      <c r="F1152" s="8" t="s">
        <v>2130</v>
      </c>
      <c r="G1152" s="7" t="s">
        <v>2131</v>
      </c>
      <c r="H1152" s="20" t="s">
        <v>33</v>
      </c>
      <c r="I1152" s="5">
        <v>21001.0</v>
      </c>
      <c r="J1152" s="7" t="s">
        <v>216</v>
      </c>
      <c r="K1152" s="6" t="str">
        <f>IF(I1152=9001,VLOOKUP(J1152,'ISO-reference'!$C$1:$D$67,2,FALSE),IF(I1152=45001,VLOOKUP(J1152,'ISO-reference'!$A$1:$B$40,2,FALSE),IF(I1152=21001,VLOOKUP(J1152,'ISO-reference'!$E$1:$F$75,2,FALSE),"No ISO Mapping")))</f>
        <v>Communicating requirements for educational products &amp; services</v>
      </c>
      <c r="L1152" s="7" t="s">
        <v>512</v>
      </c>
      <c r="M1152" s="11"/>
      <c r="N1152" s="12">
        <f t="shared" si="44"/>
        <v>44876</v>
      </c>
      <c r="O1152" s="12" t="s">
        <v>2081</v>
      </c>
      <c r="P1152" s="6"/>
      <c r="Q1152" s="5" t="str">
        <f t="shared" si="2"/>
        <v>Open</v>
      </c>
      <c r="R1152" s="10">
        <f t="shared" si="41"/>
        <v>392</v>
      </c>
      <c r="S1152" s="10">
        <f t="shared" si="4"/>
        <v>0</v>
      </c>
      <c r="T1152" s="5">
        <v>1202.0</v>
      </c>
      <c r="U1152" s="5" t="s">
        <v>2081</v>
      </c>
    </row>
    <row r="1153" ht="15.75" hidden="1" customHeight="1">
      <c r="A1153" s="13">
        <v>1152.0</v>
      </c>
      <c r="B1153" s="14" t="s">
        <v>2150</v>
      </c>
      <c r="C1153" s="15" t="s">
        <v>22</v>
      </c>
      <c r="D1153" s="16">
        <v>44816.0</v>
      </c>
      <c r="E1153" s="16" t="s">
        <v>2129</v>
      </c>
      <c r="F1153" s="16" t="s">
        <v>2130</v>
      </c>
      <c r="G1153" s="15" t="s">
        <v>2131</v>
      </c>
      <c r="H1153" s="20" t="s">
        <v>33</v>
      </c>
      <c r="I1153" s="13">
        <v>9001.0</v>
      </c>
      <c r="J1153" s="15">
        <v>7.2</v>
      </c>
      <c r="K1153" s="14" t="str">
        <f>IF(I1153=9001,VLOOKUP(J1153,'ISO-reference'!$C$1:$D$67,2,FALSE),IF(I1153=45001,VLOOKUP(J1153,'ISO-reference'!$A$1:$B$40,2,FALSE),IF(I1153=21001,VLOOKUP(J1153,'ISO-reference'!$E$1:$F$75,2,FALSE),"No ISO Mapping")))</f>
        <v> Competence</v>
      </c>
      <c r="L1153" s="15" t="s">
        <v>27</v>
      </c>
      <c r="M1153" s="18"/>
      <c r="N1153" s="19">
        <f t="shared" si="44"/>
        <v>44876</v>
      </c>
      <c r="O1153" s="19">
        <v>45061.0</v>
      </c>
      <c r="P1153" s="14" t="s">
        <v>2151</v>
      </c>
      <c r="Q1153" s="13" t="str">
        <f t="shared" si="2"/>
        <v>Closed</v>
      </c>
      <c r="R1153" s="17">
        <f t="shared" si="41"/>
        <v>245</v>
      </c>
      <c r="S1153" s="17">
        <f t="shared" si="4"/>
        <v>185</v>
      </c>
      <c r="T1153" s="13">
        <v>1206.0</v>
      </c>
      <c r="U1153" s="13" t="s">
        <v>2081</v>
      </c>
    </row>
    <row r="1154" ht="15.75" hidden="1" customHeight="1">
      <c r="A1154" s="5">
        <v>1153.0</v>
      </c>
      <c r="B1154" s="6" t="s">
        <v>2152</v>
      </c>
      <c r="C1154" s="7" t="s">
        <v>22</v>
      </c>
      <c r="D1154" s="8">
        <v>44816.0</v>
      </c>
      <c r="E1154" s="8" t="s">
        <v>2129</v>
      </c>
      <c r="F1154" s="8" t="s">
        <v>2130</v>
      </c>
      <c r="G1154" s="7" t="s">
        <v>2131</v>
      </c>
      <c r="H1154" s="20" t="s">
        <v>33</v>
      </c>
      <c r="I1154" s="5">
        <v>9001.0</v>
      </c>
      <c r="J1154" s="7" t="s">
        <v>971</v>
      </c>
      <c r="K1154" s="6" t="str">
        <f>IF(I1154=9001,VLOOKUP(J1154,'ISO-reference'!$C$1:$D$67,2,FALSE),IF(I1154=45001,VLOOKUP(J1154,'ISO-reference'!$A$1:$B$40,2,FALSE),IF(I1154=21001,VLOOKUP(J1154,'ISO-reference'!$E$1:$F$75,2,FALSE),"No ISO Mapping")))</f>
        <v> Customer satisfaction</v>
      </c>
      <c r="L1154" s="7" t="s">
        <v>111</v>
      </c>
      <c r="M1154" s="11"/>
      <c r="N1154" s="12">
        <f t="shared" si="44"/>
        <v>44876</v>
      </c>
      <c r="O1154" s="12">
        <v>44821.0</v>
      </c>
      <c r="P1154" s="6" t="s">
        <v>2153</v>
      </c>
      <c r="Q1154" s="5" t="str">
        <f t="shared" si="2"/>
        <v>Closed</v>
      </c>
      <c r="R1154" s="10">
        <f t="shared" si="41"/>
        <v>5</v>
      </c>
      <c r="S1154" s="10">
        <f t="shared" si="4"/>
        <v>-55</v>
      </c>
      <c r="T1154" s="5">
        <v>1213.0</v>
      </c>
      <c r="U1154" s="5" t="s">
        <v>2081</v>
      </c>
    </row>
    <row r="1155" ht="15.75" customHeight="1">
      <c r="A1155" s="13">
        <v>1154.0</v>
      </c>
      <c r="B1155" s="40" t="s">
        <v>2154</v>
      </c>
      <c r="C1155" s="15" t="s">
        <v>22</v>
      </c>
      <c r="D1155" s="16">
        <v>44824.0</v>
      </c>
      <c r="E1155" s="16" t="s">
        <v>23</v>
      </c>
      <c r="F1155" s="16" t="s">
        <v>154</v>
      </c>
      <c r="G1155" s="15" t="s">
        <v>155</v>
      </c>
      <c r="H1155" s="9" t="s">
        <v>26</v>
      </c>
      <c r="I1155" s="13">
        <v>45001.0</v>
      </c>
      <c r="J1155" s="15" t="s">
        <v>615</v>
      </c>
      <c r="K1155" s="14" t="str">
        <f>IF(I1155=9001,VLOOKUP(J1155,'ISO-reference'!$C$1:$D$67,2,FALSE),IF(I1155=45001,VLOOKUP(J1155,'ISO-reference'!$A$1:$B$40,2,FALSE),IF(I1155=21001,VLOOKUP(J1155,'ISO-reference'!$E$1:$F$75,2,FALSE),"No ISO Mapping")))</f>
        <v> Eliminating Hazards and reducing OH&amp;S risks</v>
      </c>
      <c r="L1155" s="15" t="s">
        <v>2155</v>
      </c>
      <c r="M1155" s="18"/>
      <c r="N1155" s="19">
        <f>GSF!$D1155+60</f>
        <v>44884</v>
      </c>
      <c r="O1155" s="19">
        <v>44963.0</v>
      </c>
      <c r="P1155" s="14" t="s">
        <v>2156</v>
      </c>
      <c r="Q1155" s="13" t="str">
        <f t="shared" si="2"/>
        <v>Closed</v>
      </c>
      <c r="R1155" s="17">
        <f t="shared" si="41"/>
        <v>139</v>
      </c>
      <c r="S1155" s="17">
        <f t="shared" si="4"/>
        <v>79</v>
      </c>
      <c r="T1155" s="13"/>
      <c r="U1155" s="13">
        <v>70588.0</v>
      </c>
    </row>
    <row r="1156" ht="15.75" customHeight="1">
      <c r="A1156" s="5">
        <v>1155.0</v>
      </c>
      <c r="B1156" s="39" t="s">
        <v>2157</v>
      </c>
      <c r="C1156" s="7" t="s">
        <v>22</v>
      </c>
      <c r="D1156" s="8">
        <v>44824.0</v>
      </c>
      <c r="E1156" s="8" t="s">
        <v>23</v>
      </c>
      <c r="F1156" s="8" t="s">
        <v>154</v>
      </c>
      <c r="G1156" s="7" t="s">
        <v>155</v>
      </c>
      <c r="H1156" s="9" t="s">
        <v>26</v>
      </c>
      <c r="I1156" s="5">
        <v>9001.0</v>
      </c>
      <c r="J1156" s="7">
        <v>5.3</v>
      </c>
      <c r="K1156" s="6" t="str">
        <f>IF(I1156=9001,VLOOKUP(J1156,'ISO-reference'!$C$1:$D$67,2,FALSE),IF(I1156=45001,VLOOKUP(J1156,'ISO-reference'!$A$1:$B$40,2,FALSE),IF(I1156=21001,VLOOKUP(J1156,'ISO-reference'!$E$1:$F$75,2,FALSE),"No ISO Mapping")))</f>
        <v> Role, Responsibility, Authority</v>
      </c>
      <c r="L1156" s="7" t="s">
        <v>2155</v>
      </c>
      <c r="M1156" s="11"/>
      <c r="N1156" s="12">
        <f>GSF!$D1156+60</f>
        <v>44884</v>
      </c>
      <c r="O1156" s="12">
        <v>44963.0</v>
      </c>
      <c r="P1156" s="6" t="s">
        <v>2158</v>
      </c>
      <c r="Q1156" s="5" t="str">
        <f t="shared" si="2"/>
        <v>Closed</v>
      </c>
      <c r="R1156" s="10">
        <f t="shared" si="41"/>
        <v>139</v>
      </c>
      <c r="S1156" s="10">
        <f t="shared" si="4"/>
        <v>79</v>
      </c>
      <c r="T1156" s="5"/>
      <c r="U1156" s="5">
        <v>70715.0</v>
      </c>
    </row>
    <row r="1157" ht="15.75" customHeight="1">
      <c r="A1157" s="13">
        <v>1156.0</v>
      </c>
      <c r="B1157" s="40" t="s">
        <v>2159</v>
      </c>
      <c r="C1157" s="15" t="s">
        <v>22</v>
      </c>
      <c r="D1157" s="16">
        <v>44824.0</v>
      </c>
      <c r="E1157" s="16" t="s">
        <v>23</v>
      </c>
      <c r="F1157" s="16" t="s">
        <v>154</v>
      </c>
      <c r="G1157" s="15" t="s">
        <v>155</v>
      </c>
      <c r="H1157" s="9" t="s">
        <v>26</v>
      </c>
      <c r="I1157" s="13">
        <v>9001.0</v>
      </c>
      <c r="J1157" s="15">
        <v>5.3</v>
      </c>
      <c r="K1157" s="14" t="str">
        <f>IF(I1157=9001,VLOOKUP(J1157,'ISO-reference'!$C$1:$D$67,2,FALSE),IF(I1157=45001,VLOOKUP(J1157,'ISO-reference'!$A$1:$B$40,2,FALSE),IF(I1157=21001,VLOOKUP(J1157,'ISO-reference'!$E$1:$F$75,2,FALSE),"No ISO Mapping")))</f>
        <v> Role, Responsibility, Authority</v>
      </c>
      <c r="L1157" s="15" t="s">
        <v>2155</v>
      </c>
      <c r="M1157" s="18"/>
      <c r="N1157" s="19">
        <f>GSF!$D1157+60</f>
        <v>44884</v>
      </c>
      <c r="O1157" s="19">
        <v>44846.0</v>
      </c>
      <c r="P1157" s="14" t="s">
        <v>2160</v>
      </c>
      <c r="Q1157" s="13" t="str">
        <f t="shared" si="2"/>
        <v>Closed</v>
      </c>
      <c r="R1157" s="17">
        <f t="shared" si="41"/>
        <v>22</v>
      </c>
      <c r="S1157" s="17">
        <f t="shared" si="4"/>
        <v>-38</v>
      </c>
      <c r="T1157" s="13"/>
      <c r="U1157" s="13">
        <v>70718.0</v>
      </c>
    </row>
    <row r="1158" ht="15.75" customHeight="1">
      <c r="A1158" s="5">
        <v>1157.0</v>
      </c>
      <c r="B1158" s="39" t="s">
        <v>2161</v>
      </c>
      <c r="C1158" s="7" t="s">
        <v>22</v>
      </c>
      <c r="D1158" s="8">
        <v>44824.0</v>
      </c>
      <c r="E1158" s="8" t="s">
        <v>23</v>
      </c>
      <c r="F1158" s="8" t="s">
        <v>154</v>
      </c>
      <c r="G1158" s="7" t="s">
        <v>155</v>
      </c>
      <c r="H1158" s="9" t="s">
        <v>26</v>
      </c>
      <c r="I1158" s="5">
        <v>21001.0</v>
      </c>
      <c r="J1158" s="7" t="s">
        <v>88</v>
      </c>
      <c r="K1158" s="6" t="str">
        <f>IF(I1158=9001,VLOOKUP(J1158,'ISO-reference'!$C$1:$D$67,2,FALSE),IF(I1158=45001,VLOOKUP(J1158,'ISO-reference'!$A$1:$B$40,2,FALSE),IF(I1158=21001,VLOOKUP(J1158,'ISO-reference'!$E$1:$F$75,2,FALSE),"No ISO Mapping")))</f>
        <v> Control of documented information</v>
      </c>
      <c r="L1158" s="7" t="s">
        <v>2155</v>
      </c>
      <c r="M1158" s="11"/>
      <c r="N1158" s="12">
        <f>GSF!$D1158+60</f>
        <v>44884</v>
      </c>
      <c r="O1158" s="12">
        <v>45021.0</v>
      </c>
      <c r="P1158" s="6" t="s">
        <v>2162</v>
      </c>
      <c r="Q1158" s="5" t="str">
        <f t="shared" si="2"/>
        <v>Closed</v>
      </c>
      <c r="R1158" s="10">
        <f t="shared" si="41"/>
        <v>197</v>
      </c>
      <c r="S1158" s="10">
        <f t="shared" si="4"/>
        <v>137</v>
      </c>
      <c r="T1158" s="5"/>
      <c r="U1158" s="5">
        <v>70719.0</v>
      </c>
    </row>
    <row r="1159" ht="15.75" customHeight="1">
      <c r="A1159" s="13">
        <v>1158.0</v>
      </c>
      <c r="B1159" s="40" t="s">
        <v>2163</v>
      </c>
      <c r="C1159" s="15" t="s">
        <v>22</v>
      </c>
      <c r="D1159" s="16">
        <v>44824.0</v>
      </c>
      <c r="E1159" s="16" t="s">
        <v>23</v>
      </c>
      <c r="F1159" s="16" t="s">
        <v>154</v>
      </c>
      <c r="G1159" s="15" t="s">
        <v>155</v>
      </c>
      <c r="H1159" s="9" t="s">
        <v>26</v>
      </c>
      <c r="I1159" s="13">
        <v>21001.0</v>
      </c>
      <c r="J1159" s="15" t="s">
        <v>2006</v>
      </c>
      <c r="K1159" s="14" t="str">
        <f>IF(I1159=9001,VLOOKUP(J1159,'ISO-reference'!$C$1:$D$67,2,FALSE),IF(I1159=45001,VLOOKUP(J1159,'ISO-reference'!$A$1:$B$40,2,FALSE),IF(I1159=21001,VLOOKUP(J1159,'ISO-reference'!$E$1:$F$75,2,FALSE),"No ISO Mapping")))</f>
        <v>Methods for monitoring, measurement, analysis and evaluation</v>
      </c>
      <c r="L1159" s="15" t="s">
        <v>2155</v>
      </c>
      <c r="M1159" s="18"/>
      <c r="N1159" s="19">
        <f>GSF!$D1159+60</f>
        <v>44884</v>
      </c>
      <c r="O1159" s="19">
        <v>44872.0</v>
      </c>
      <c r="P1159" s="14" t="s">
        <v>2164</v>
      </c>
      <c r="Q1159" s="13" t="str">
        <f t="shared" si="2"/>
        <v>Closed</v>
      </c>
      <c r="R1159" s="17">
        <f t="shared" si="41"/>
        <v>48</v>
      </c>
      <c r="S1159" s="17">
        <f t="shared" si="4"/>
        <v>-12</v>
      </c>
      <c r="T1159" s="13"/>
      <c r="U1159" s="13">
        <v>70721.0</v>
      </c>
    </row>
    <row r="1160" ht="15.75" customHeight="1">
      <c r="A1160" s="5">
        <v>1159.0</v>
      </c>
      <c r="B1160" s="39" t="s">
        <v>2165</v>
      </c>
      <c r="C1160" s="7" t="s">
        <v>22</v>
      </c>
      <c r="D1160" s="8">
        <v>44824.0</v>
      </c>
      <c r="E1160" s="8" t="s">
        <v>23</v>
      </c>
      <c r="F1160" s="8" t="s">
        <v>154</v>
      </c>
      <c r="G1160" s="7" t="s">
        <v>155</v>
      </c>
      <c r="H1160" s="9" t="s">
        <v>26</v>
      </c>
      <c r="I1160" s="5">
        <v>45001.0</v>
      </c>
      <c r="J1160" s="7">
        <v>8.1</v>
      </c>
      <c r="K1160" s="6" t="str">
        <f>IF(I1160=9001,VLOOKUP(J1160,'ISO-reference'!$C$1:$D$67,2,FALSE),IF(I1160=45001,VLOOKUP(J1160,'ISO-reference'!$A$1:$B$40,2,FALSE),IF(I1160=21001,VLOOKUP(J1160,'ISO-reference'!$E$1:$F$75,2,FALSE),"No ISO Mapping")))</f>
        <v> Operational planning and control</v>
      </c>
      <c r="L1160" s="7" t="s">
        <v>2155</v>
      </c>
      <c r="M1160" s="11"/>
      <c r="N1160" s="12">
        <f>GSF!$D1160+60</f>
        <v>44884</v>
      </c>
      <c r="O1160" s="12">
        <v>44873.0</v>
      </c>
      <c r="P1160" s="6" t="s">
        <v>2166</v>
      </c>
      <c r="Q1160" s="5" t="str">
        <f t="shared" si="2"/>
        <v>Closed</v>
      </c>
      <c r="R1160" s="10">
        <f t="shared" si="41"/>
        <v>49</v>
      </c>
      <c r="S1160" s="10">
        <f t="shared" si="4"/>
        <v>-11</v>
      </c>
      <c r="T1160" s="5"/>
      <c r="U1160" s="5">
        <v>70722.0</v>
      </c>
    </row>
    <row r="1161" ht="15.75" hidden="1" customHeight="1">
      <c r="A1161" s="13">
        <v>1160.0</v>
      </c>
      <c r="B1161" s="40" t="s">
        <v>2167</v>
      </c>
      <c r="C1161" s="15" t="s">
        <v>22</v>
      </c>
      <c r="D1161" s="16">
        <v>44824.0</v>
      </c>
      <c r="E1161" s="16" t="s">
        <v>23</v>
      </c>
      <c r="F1161" s="16" t="s">
        <v>154</v>
      </c>
      <c r="G1161" s="15" t="s">
        <v>155</v>
      </c>
      <c r="H1161" s="20" t="s">
        <v>105</v>
      </c>
      <c r="I1161" s="13">
        <v>21001.0</v>
      </c>
      <c r="J1161" s="15">
        <v>6.1</v>
      </c>
      <c r="K1161" s="14" t="str">
        <f>IF(I1161=9001,VLOOKUP(J1161,'ISO-reference'!$C$1:$D$67,2,FALSE),IF(I1161=45001,VLOOKUP(J1161,'ISO-reference'!$A$1:$B$40,2,FALSE),IF(I1161=21001,VLOOKUP(J1161,'ISO-reference'!$E$1:$F$75,2,FALSE),"No ISO Mapping")))</f>
        <v> Actions to address risks &amp; opportunities</v>
      </c>
      <c r="L1161" s="15" t="s">
        <v>2155</v>
      </c>
      <c r="M1161" s="18"/>
      <c r="N1161" s="19">
        <f>GSF!$D1161+60</f>
        <v>44884</v>
      </c>
      <c r="O1161" s="19">
        <v>44868.0</v>
      </c>
      <c r="P1161" s="14" t="s">
        <v>2168</v>
      </c>
      <c r="Q1161" s="13" t="str">
        <f t="shared" si="2"/>
        <v>Closed</v>
      </c>
      <c r="R1161" s="17">
        <f t="shared" si="41"/>
        <v>44</v>
      </c>
      <c r="S1161" s="17">
        <f t="shared" si="4"/>
        <v>-16</v>
      </c>
      <c r="T1161" s="13"/>
      <c r="U1161" s="13">
        <v>70724.0</v>
      </c>
    </row>
    <row r="1162" ht="15.75" hidden="1" customHeight="1">
      <c r="A1162" s="5">
        <v>1161.0</v>
      </c>
      <c r="B1162" s="39" t="s">
        <v>2169</v>
      </c>
      <c r="C1162" s="7" t="s">
        <v>22</v>
      </c>
      <c r="D1162" s="8">
        <v>44824.0</v>
      </c>
      <c r="E1162" s="8" t="s">
        <v>23</v>
      </c>
      <c r="F1162" s="8" t="s">
        <v>154</v>
      </c>
      <c r="G1162" s="7" t="s">
        <v>155</v>
      </c>
      <c r="H1162" s="20" t="s">
        <v>105</v>
      </c>
      <c r="I1162" s="5">
        <v>9001.0</v>
      </c>
      <c r="J1162" s="7">
        <v>7.5</v>
      </c>
      <c r="K1162" s="6" t="str">
        <f>IF(I1162=9001,VLOOKUP(J1162,'ISO-reference'!$C$1:$D$67,2,FALSE),IF(I1162=45001,VLOOKUP(J1162,'ISO-reference'!$A$1:$B$40,2,FALSE),IF(I1162=21001,VLOOKUP(J1162,'ISO-reference'!$E$1:$F$75,2,FALSE),"No ISO Mapping")))</f>
        <v> Documented information</v>
      </c>
      <c r="L1162" s="7" t="s">
        <v>2155</v>
      </c>
      <c r="M1162" s="11"/>
      <c r="N1162" s="12">
        <f>GSF!$D1162+60</f>
        <v>44884</v>
      </c>
      <c r="O1162" s="12">
        <v>44938.0</v>
      </c>
      <c r="P1162" s="6" t="s">
        <v>2170</v>
      </c>
      <c r="Q1162" s="5" t="str">
        <f t="shared" si="2"/>
        <v>Closed</v>
      </c>
      <c r="R1162" s="10">
        <f t="shared" si="41"/>
        <v>114</v>
      </c>
      <c r="S1162" s="10">
        <f t="shared" si="4"/>
        <v>54</v>
      </c>
      <c r="T1162" s="5"/>
      <c r="U1162" s="5">
        <v>70725.0</v>
      </c>
    </row>
    <row r="1163" ht="15.75" hidden="1" customHeight="1">
      <c r="A1163" s="13">
        <v>1162.0</v>
      </c>
      <c r="B1163" s="40" t="s">
        <v>2171</v>
      </c>
      <c r="C1163" s="15" t="s">
        <v>22</v>
      </c>
      <c r="D1163" s="16">
        <v>44824.0</v>
      </c>
      <c r="E1163" s="16" t="s">
        <v>23</v>
      </c>
      <c r="F1163" s="16" t="s">
        <v>154</v>
      </c>
      <c r="G1163" s="15" t="s">
        <v>155</v>
      </c>
      <c r="H1163" s="20" t="s">
        <v>105</v>
      </c>
      <c r="I1163" s="13">
        <v>45001.0</v>
      </c>
      <c r="J1163" s="15">
        <v>7.4</v>
      </c>
      <c r="K1163" s="14" t="str">
        <f>IF(I1163=9001,VLOOKUP(J1163,'ISO-reference'!$C$1:$D$67,2,FALSE),IF(I1163=45001,VLOOKUP(J1163,'ISO-reference'!$A$1:$B$40,2,FALSE),IF(I1163=21001,VLOOKUP(J1163,'ISO-reference'!$E$1:$F$75,2,FALSE),"No ISO Mapping")))</f>
        <v> Communication</v>
      </c>
      <c r="L1163" s="15" t="s">
        <v>2155</v>
      </c>
      <c r="M1163" s="18"/>
      <c r="N1163" s="19">
        <f>GSF!$D1163+60</f>
        <v>44884</v>
      </c>
      <c r="O1163" s="19">
        <v>44865.0</v>
      </c>
      <c r="P1163" s="14" t="s">
        <v>2172</v>
      </c>
      <c r="Q1163" s="13" t="str">
        <f t="shared" si="2"/>
        <v>Closed</v>
      </c>
      <c r="R1163" s="17">
        <f t="shared" si="41"/>
        <v>41</v>
      </c>
      <c r="S1163" s="17">
        <f t="shared" si="4"/>
        <v>-19</v>
      </c>
      <c r="T1163" s="13"/>
      <c r="U1163" s="13">
        <v>70726.0</v>
      </c>
    </row>
    <row r="1164" ht="15.75" hidden="1" customHeight="1">
      <c r="A1164" s="5">
        <v>1163.0</v>
      </c>
      <c r="B1164" s="39" t="s">
        <v>2173</v>
      </c>
      <c r="C1164" s="7" t="s">
        <v>22</v>
      </c>
      <c r="D1164" s="8">
        <v>44824.0</v>
      </c>
      <c r="E1164" s="8" t="s">
        <v>23</v>
      </c>
      <c r="F1164" s="8" t="s">
        <v>154</v>
      </c>
      <c r="G1164" s="7" t="s">
        <v>155</v>
      </c>
      <c r="H1164" s="20" t="s">
        <v>105</v>
      </c>
      <c r="I1164" s="5">
        <v>21001.0</v>
      </c>
      <c r="J1164" s="7" t="s">
        <v>2006</v>
      </c>
      <c r="K1164" s="6" t="str">
        <f>IF(I1164=9001,VLOOKUP(J1164,'ISO-reference'!$C$1:$D$67,2,FALSE),IF(I1164=45001,VLOOKUP(J1164,'ISO-reference'!$A$1:$B$40,2,FALSE),IF(I1164=21001,VLOOKUP(J1164,'ISO-reference'!$E$1:$F$75,2,FALSE),"No ISO Mapping")))</f>
        <v>Methods for monitoring, measurement, analysis and evaluation</v>
      </c>
      <c r="L1164" s="7" t="s">
        <v>2155</v>
      </c>
      <c r="M1164" s="11"/>
      <c r="N1164" s="12">
        <f>GSF!$D1164+60</f>
        <v>44884</v>
      </c>
      <c r="O1164" s="12">
        <v>44865.0</v>
      </c>
      <c r="P1164" s="6" t="s">
        <v>2174</v>
      </c>
      <c r="Q1164" s="5" t="str">
        <f t="shared" si="2"/>
        <v>Closed</v>
      </c>
      <c r="R1164" s="10">
        <f t="shared" si="41"/>
        <v>41</v>
      </c>
      <c r="S1164" s="10">
        <f t="shared" si="4"/>
        <v>-19</v>
      </c>
      <c r="T1164" s="5"/>
      <c r="U1164" s="5">
        <v>70727.0</v>
      </c>
    </row>
    <row r="1165" ht="15.75" hidden="1" customHeight="1">
      <c r="A1165" s="13">
        <v>1164.0</v>
      </c>
      <c r="B1165" s="40" t="s">
        <v>2175</v>
      </c>
      <c r="C1165" s="15" t="s">
        <v>22</v>
      </c>
      <c r="D1165" s="16">
        <v>44824.0</v>
      </c>
      <c r="E1165" s="16" t="s">
        <v>23</v>
      </c>
      <c r="F1165" s="16" t="s">
        <v>154</v>
      </c>
      <c r="G1165" s="15" t="s">
        <v>155</v>
      </c>
      <c r="H1165" s="20" t="s">
        <v>105</v>
      </c>
      <c r="I1165" s="13">
        <v>9001.0</v>
      </c>
      <c r="J1165" s="15" t="s">
        <v>44</v>
      </c>
      <c r="K1165" s="14" t="str">
        <f>IF(I1165=9001,VLOOKUP(J1165,'ISO-reference'!$C$1:$D$67,2,FALSE),IF(I1165=45001,VLOOKUP(J1165,'ISO-reference'!$A$1:$B$40,2,FALSE),IF(I1165=21001,VLOOKUP(J1165,'ISO-reference'!$E$1:$F$75,2,FALSE),"No ISO Mapping")))</f>
        <v> Monitoring &amp; measuring resources</v>
      </c>
      <c r="L1165" s="15" t="s">
        <v>2155</v>
      </c>
      <c r="M1165" s="18"/>
      <c r="N1165" s="19">
        <f>GSF!$D1165+60</f>
        <v>44884</v>
      </c>
      <c r="O1165" s="19">
        <v>44846.0</v>
      </c>
      <c r="P1165" s="14" t="s">
        <v>2176</v>
      </c>
      <c r="Q1165" s="13" t="str">
        <f t="shared" si="2"/>
        <v>Closed</v>
      </c>
      <c r="R1165" s="17">
        <f t="shared" si="41"/>
        <v>22</v>
      </c>
      <c r="S1165" s="17">
        <f t="shared" si="4"/>
        <v>-38</v>
      </c>
      <c r="T1165" s="13"/>
      <c r="U1165" s="13">
        <v>70729.0</v>
      </c>
    </row>
    <row r="1166" ht="15.75" hidden="1" customHeight="1">
      <c r="A1166" s="5">
        <v>1165.0</v>
      </c>
      <c r="B1166" s="39" t="s">
        <v>2177</v>
      </c>
      <c r="C1166" s="7" t="s">
        <v>22</v>
      </c>
      <c r="D1166" s="8">
        <v>44824.0</v>
      </c>
      <c r="E1166" s="8" t="s">
        <v>23</v>
      </c>
      <c r="F1166" s="8" t="s">
        <v>154</v>
      </c>
      <c r="G1166" s="7" t="s">
        <v>155</v>
      </c>
      <c r="H1166" s="20" t="s">
        <v>105</v>
      </c>
      <c r="I1166" s="5">
        <v>21001.0</v>
      </c>
      <c r="J1166" s="7" t="s">
        <v>2178</v>
      </c>
      <c r="K1166" s="6" t="str">
        <f>IF(I1166=9001,VLOOKUP(J1166,'ISO-reference'!$C$1:$D$67,2,FALSE),IF(I1166=45001,VLOOKUP(J1166,'ISO-reference'!$A$1:$B$40,2,FALSE),IF(I1166=21001,VLOOKUP(J1166,'ISO-reference'!$E$1:$F$75,2,FALSE),"No ISO Mapping")))</f>
        <v>Communication arrangements</v>
      </c>
      <c r="L1166" s="7" t="s">
        <v>2155</v>
      </c>
      <c r="M1166" s="11"/>
      <c r="N1166" s="12">
        <f>GSF!$D1166+60</f>
        <v>44884</v>
      </c>
      <c r="O1166" s="12">
        <v>44873.0</v>
      </c>
      <c r="P1166" s="6" t="s">
        <v>2179</v>
      </c>
      <c r="Q1166" s="5" t="str">
        <f t="shared" si="2"/>
        <v>Closed</v>
      </c>
      <c r="R1166" s="10">
        <f t="shared" si="41"/>
        <v>49</v>
      </c>
      <c r="S1166" s="10">
        <f t="shared" si="4"/>
        <v>-11</v>
      </c>
      <c r="T1166" s="5"/>
      <c r="U1166" s="5">
        <v>70732.0</v>
      </c>
    </row>
    <row r="1167" ht="15.75" hidden="1" customHeight="1">
      <c r="A1167" s="13">
        <v>1166.0</v>
      </c>
      <c r="B1167" s="40" t="s">
        <v>2180</v>
      </c>
      <c r="C1167" s="15" t="s">
        <v>22</v>
      </c>
      <c r="D1167" s="16">
        <v>44824.0</v>
      </c>
      <c r="E1167" s="16" t="s">
        <v>23</v>
      </c>
      <c r="F1167" s="16" t="s">
        <v>154</v>
      </c>
      <c r="G1167" s="15" t="s">
        <v>155</v>
      </c>
      <c r="H1167" s="20" t="s">
        <v>105</v>
      </c>
      <c r="I1167" s="13">
        <v>9001.0</v>
      </c>
      <c r="J1167" s="15">
        <v>7.5</v>
      </c>
      <c r="K1167" s="14" t="str">
        <f>IF(I1167=9001,VLOOKUP(J1167,'ISO-reference'!$C$1:$D$67,2,FALSE),IF(I1167=45001,VLOOKUP(J1167,'ISO-reference'!$A$1:$B$40,2,FALSE),IF(I1167=21001,VLOOKUP(J1167,'ISO-reference'!$E$1:$F$75,2,FALSE),"No ISO Mapping")))</f>
        <v> Documented information</v>
      </c>
      <c r="L1167" s="15" t="s">
        <v>512</v>
      </c>
      <c r="M1167" s="18"/>
      <c r="N1167" s="19">
        <f>GSF!$D1167+60</f>
        <v>44884</v>
      </c>
      <c r="O1167" s="19">
        <v>44873.0</v>
      </c>
      <c r="P1167" s="14" t="s">
        <v>2181</v>
      </c>
      <c r="Q1167" s="13" t="str">
        <f t="shared" si="2"/>
        <v>Closed</v>
      </c>
      <c r="R1167" s="17">
        <f t="shared" si="41"/>
        <v>49</v>
      </c>
      <c r="S1167" s="17">
        <f t="shared" si="4"/>
        <v>-11</v>
      </c>
      <c r="T1167" s="13"/>
      <c r="U1167" s="13">
        <v>70733.0</v>
      </c>
    </row>
    <row r="1168" ht="15.75" hidden="1" customHeight="1">
      <c r="A1168" s="5">
        <v>1167.0</v>
      </c>
      <c r="B1168" s="39" t="s">
        <v>2182</v>
      </c>
      <c r="C1168" s="7" t="s">
        <v>22</v>
      </c>
      <c r="D1168" s="8">
        <v>44824.0</v>
      </c>
      <c r="E1168" s="8" t="s">
        <v>23</v>
      </c>
      <c r="F1168" s="8" t="s">
        <v>154</v>
      </c>
      <c r="G1168" s="7" t="s">
        <v>155</v>
      </c>
      <c r="H1168" s="20" t="s">
        <v>105</v>
      </c>
      <c r="I1168" s="5">
        <v>9001.0</v>
      </c>
      <c r="J1168" s="7" t="s">
        <v>1618</v>
      </c>
      <c r="K1168" s="6" t="str">
        <f>IF(I1168=9001,VLOOKUP(J1168,'ISO-reference'!$C$1:$D$67,2,FALSE),IF(I1168=45001,VLOOKUP(J1168,'ISO-reference'!$A$1:$B$40,2,FALSE),IF(I1168=21001,VLOOKUP(J1168,'ISO-reference'!$E$1:$F$75,2,FALSE),"No ISO Mapping")))</f>
        <v> Identification &amp; traceability</v>
      </c>
      <c r="L1168" s="7" t="s">
        <v>30</v>
      </c>
      <c r="M1168" s="11"/>
      <c r="N1168" s="12">
        <f>GSF!$D1168+60</f>
        <v>44884</v>
      </c>
      <c r="O1168" s="12">
        <v>44907.0</v>
      </c>
      <c r="P1168" s="6" t="s">
        <v>2183</v>
      </c>
      <c r="Q1168" s="5" t="str">
        <f t="shared" si="2"/>
        <v>Closed</v>
      </c>
      <c r="R1168" s="10">
        <f t="shared" si="41"/>
        <v>83</v>
      </c>
      <c r="S1168" s="10">
        <f t="shared" si="4"/>
        <v>23</v>
      </c>
      <c r="T1168" s="5"/>
      <c r="U1168" s="5">
        <v>70735.0</v>
      </c>
    </row>
    <row r="1169" ht="15.75" hidden="1" customHeight="1">
      <c r="A1169" s="13">
        <v>1168.0</v>
      </c>
      <c r="B1169" s="40" t="s">
        <v>2184</v>
      </c>
      <c r="C1169" s="15" t="s">
        <v>22</v>
      </c>
      <c r="D1169" s="16">
        <v>44824.0</v>
      </c>
      <c r="E1169" s="16" t="s">
        <v>23</v>
      </c>
      <c r="F1169" s="16" t="s">
        <v>154</v>
      </c>
      <c r="G1169" s="15" t="s">
        <v>155</v>
      </c>
      <c r="H1169" s="20" t="s">
        <v>105</v>
      </c>
      <c r="I1169" s="13">
        <v>45001.0</v>
      </c>
      <c r="J1169" s="15">
        <v>8.2</v>
      </c>
      <c r="K1169" s="14" t="str">
        <f>IF(I1169=9001,VLOOKUP(J1169,'ISO-reference'!$C$1:$D$67,2,FALSE),IF(I1169=45001,VLOOKUP(J1169,'ISO-reference'!$A$1:$B$40,2,FALSE),IF(I1169=21001,VLOOKUP(J1169,'ISO-reference'!$E$1:$F$75,2,FALSE),"No ISO Mapping")))</f>
        <v> Emergency preparedness and response</v>
      </c>
      <c r="L1169" s="15" t="s">
        <v>30</v>
      </c>
      <c r="M1169" s="18"/>
      <c r="N1169" s="19">
        <f>GSF!$D1169+60</f>
        <v>44884</v>
      </c>
      <c r="O1169" s="19">
        <v>44846.0</v>
      </c>
      <c r="P1169" s="14" t="s">
        <v>2185</v>
      </c>
      <c r="Q1169" s="13" t="str">
        <f t="shared" si="2"/>
        <v>Closed</v>
      </c>
      <c r="R1169" s="17">
        <f t="shared" si="41"/>
        <v>22</v>
      </c>
      <c r="S1169" s="17">
        <f t="shared" si="4"/>
        <v>-38</v>
      </c>
      <c r="T1169" s="13"/>
      <c r="U1169" s="13">
        <v>70736.0</v>
      </c>
    </row>
    <row r="1170" ht="15.75" hidden="1" customHeight="1">
      <c r="A1170" s="5">
        <v>1169.0</v>
      </c>
      <c r="B1170" s="39" t="s">
        <v>2186</v>
      </c>
      <c r="C1170" s="7" t="s">
        <v>22</v>
      </c>
      <c r="D1170" s="8">
        <v>44824.0</v>
      </c>
      <c r="E1170" s="8" t="s">
        <v>23</v>
      </c>
      <c r="F1170" s="8" t="s">
        <v>154</v>
      </c>
      <c r="G1170" s="7" t="s">
        <v>155</v>
      </c>
      <c r="H1170" s="20" t="s">
        <v>105</v>
      </c>
      <c r="I1170" s="5">
        <v>45001.0</v>
      </c>
      <c r="J1170" s="7" t="s">
        <v>615</v>
      </c>
      <c r="K1170" s="6" t="str">
        <f>IF(I1170=9001,VLOOKUP(J1170,'ISO-reference'!$C$1:$D$67,2,FALSE),IF(I1170=45001,VLOOKUP(J1170,'ISO-reference'!$A$1:$B$40,2,FALSE),IF(I1170=21001,VLOOKUP(J1170,'ISO-reference'!$E$1:$F$75,2,FALSE),"No ISO Mapping")))</f>
        <v> Eliminating Hazards and reducing OH&amp;S risks</v>
      </c>
      <c r="L1170" s="7" t="s">
        <v>30</v>
      </c>
      <c r="M1170" s="11"/>
      <c r="N1170" s="12">
        <f>GSF!$D1170+60</f>
        <v>44884</v>
      </c>
      <c r="O1170" s="12">
        <v>44846.0</v>
      </c>
      <c r="P1170" s="6" t="s">
        <v>2187</v>
      </c>
      <c r="Q1170" s="5" t="str">
        <f t="shared" si="2"/>
        <v>Closed</v>
      </c>
      <c r="R1170" s="10">
        <f t="shared" si="41"/>
        <v>22</v>
      </c>
      <c r="S1170" s="10">
        <f t="shared" si="4"/>
        <v>-38</v>
      </c>
      <c r="T1170" s="5"/>
      <c r="U1170" s="5">
        <v>70739.0</v>
      </c>
    </row>
    <row r="1171" ht="15.75" hidden="1" customHeight="1">
      <c r="A1171" s="13">
        <v>1170.0</v>
      </c>
      <c r="B1171" s="40" t="s">
        <v>2188</v>
      </c>
      <c r="C1171" s="15" t="s">
        <v>22</v>
      </c>
      <c r="D1171" s="16">
        <v>44824.0</v>
      </c>
      <c r="E1171" s="16" t="s">
        <v>23</v>
      </c>
      <c r="F1171" s="16" t="s">
        <v>154</v>
      </c>
      <c r="G1171" s="15" t="s">
        <v>155</v>
      </c>
      <c r="H1171" s="20" t="s">
        <v>105</v>
      </c>
      <c r="I1171" s="13">
        <v>45001.0</v>
      </c>
      <c r="J1171" s="15" t="s">
        <v>615</v>
      </c>
      <c r="K1171" s="14" t="str">
        <f>IF(I1171=9001,VLOOKUP(J1171,'ISO-reference'!$C$1:$D$67,2,FALSE),IF(I1171=45001,VLOOKUP(J1171,'ISO-reference'!$A$1:$B$40,2,FALSE),IF(I1171=21001,VLOOKUP(J1171,'ISO-reference'!$E$1:$F$75,2,FALSE),"No ISO Mapping")))</f>
        <v> Eliminating Hazards and reducing OH&amp;S risks</v>
      </c>
      <c r="L1171" s="15" t="s">
        <v>30</v>
      </c>
      <c r="M1171" s="18"/>
      <c r="N1171" s="19">
        <f>GSF!$D1171+60</f>
        <v>44884</v>
      </c>
      <c r="O1171" s="19">
        <v>44873.0</v>
      </c>
      <c r="P1171" s="14" t="s">
        <v>2189</v>
      </c>
      <c r="Q1171" s="13" t="str">
        <f t="shared" si="2"/>
        <v>Closed</v>
      </c>
      <c r="R1171" s="17">
        <f t="shared" si="41"/>
        <v>49</v>
      </c>
      <c r="S1171" s="17">
        <f t="shared" si="4"/>
        <v>-11</v>
      </c>
      <c r="T1171" s="13"/>
      <c r="U1171" s="13">
        <v>70740.0</v>
      </c>
    </row>
    <row r="1172" ht="15.75" hidden="1" customHeight="1">
      <c r="A1172" s="5">
        <v>1171.0</v>
      </c>
      <c r="B1172" s="39" t="s">
        <v>2190</v>
      </c>
      <c r="C1172" s="7" t="s">
        <v>22</v>
      </c>
      <c r="D1172" s="8">
        <v>44824.0</v>
      </c>
      <c r="E1172" s="8" t="s">
        <v>23</v>
      </c>
      <c r="F1172" s="8" t="s">
        <v>154</v>
      </c>
      <c r="G1172" s="7" t="s">
        <v>155</v>
      </c>
      <c r="H1172" s="20" t="s">
        <v>105</v>
      </c>
      <c r="I1172" s="5">
        <v>45001.0</v>
      </c>
      <c r="J1172" s="7" t="s">
        <v>615</v>
      </c>
      <c r="K1172" s="6" t="str">
        <f>IF(I1172=9001,VLOOKUP(J1172,'ISO-reference'!$C$1:$D$67,2,FALSE),IF(I1172=45001,VLOOKUP(J1172,'ISO-reference'!$A$1:$B$40,2,FALSE),IF(I1172=21001,VLOOKUP(J1172,'ISO-reference'!$E$1:$F$75,2,FALSE),"No ISO Mapping")))</f>
        <v> Eliminating Hazards and reducing OH&amp;S risks</v>
      </c>
      <c r="L1172" s="7" t="s">
        <v>30</v>
      </c>
      <c r="M1172" s="11"/>
      <c r="N1172" s="12">
        <f>GSF!$D1172+60</f>
        <v>44884</v>
      </c>
      <c r="O1172" s="12">
        <v>44956.0</v>
      </c>
      <c r="P1172" s="6" t="s">
        <v>2191</v>
      </c>
      <c r="Q1172" s="5" t="str">
        <f t="shared" si="2"/>
        <v>Closed</v>
      </c>
      <c r="R1172" s="10">
        <f t="shared" si="41"/>
        <v>132</v>
      </c>
      <c r="S1172" s="10">
        <f t="shared" si="4"/>
        <v>72</v>
      </c>
      <c r="T1172" s="5"/>
      <c r="U1172" s="5">
        <v>70742.0</v>
      </c>
    </row>
    <row r="1173" ht="15.75" hidden="1" customHeight="1">
      <c r="A1173" s="13">
        <v>1172.0</v>
      </c>
      <c r="B1173" s="40" t="s">
        <v>2192</v>
      </c>
      <c r="C1173" s="15" t="s">
        <v>22</v>
      </c>
      <c r="D1173" s="16">
        <v>44824.0</v>
      </c>
      <c r="E1173" s="16" t="s">
        <v>23</v>
      </c>
      <c r="F1173" s="16" t="s">
        <v>154</v>
      </c>
      <c r="G1173" s="15" t="s">
        <v>155</v>
      </c>
      <c r="H1173" s="20" t="s">
        <v>105</v>
      </c>
      <c r="I1173" s="13">
        <v>45001.0</v>
      </c>
      <c r="J1173" s="15" t="s">
        <v>615</v>
      </c>
      <c r="K1173" s="14" t="str">
        <f>IF(I1173=9001,VLOOKUP(J1173,'ISO-reference'!$C$1:$D$67,2,FALSE),IF(I1173=45001,VLOOKUP(J1173,'ISO-reference'!$A$1:$B$40,2,FALSE),IF(I1173=21001,VLOOKUP(J1173,'ISO-reference'!$E$1:$F$75,2,FALSE),"No ISO Mapping")))</f>
        <v> Eliminating Hazards and reducing OH&amp;S risks</v>
      </c>
      <c r="L1173" s="15" t="s">
        <v>30</v>
      </c>
      <c r="M1173" s="18"/>
      <c r="N1173" s="19">
        <f>GSF!$D1173+60</f>
        <v>44884</v>
      </c>
      <c r="O1173" s="19">
        <v>44846.0</v>
      </c>
      <c r="P1173" s="14" t="s">
        <v>2193</v>
      </c>
      <c r="Q1173" s="13" t="str">
        <f t="shared" si="2"/>
        <v>Closed</v>
      </c>
      <c r="R1173" s="17">
        <f t="shared" si="41"/>
        <v>22</v>
      </c>
      <c r="S1173" s="17">
        <f t="shared" si="4"/>
        <v>-38</v>
      </c>
      <c r="T1173" s="13"/>
      <c r="U1173" s="13">
        <v>70743.0</v>
      </c>
    </row>
    <row r="1174" ht="15.75" hidden="1" customHeight="1">
      <c r="A1174" s="5">
        <v>1173.0</v>
      </c>
      <c r="B1174" s="39" t="s">
        <v>2194</v>
      </c>
      <c r="C1174" s="7" t="s">
        <v>22</v>
      </c>
      <c r="D1174" s="8">
        <v>44824.0</v>
      </c>
      <c r="E1174" s="8" t="s">
        <v>23</v>
      </c>
      <c r="F1174" s="8" t="s">
        <v>154</v>
      </c>
      <c r="G1174" s="7" t="s">
        <v>155</v>
      </c>
      <c r="H1174" s="20" t="s">
        <v>105</v>
      </c>
      <c r="I1174" s="5">
        <v>45001.0</v>
      </c>
      <c r="J1174" s="7" t="s">
        <v>615</v>
      </c>
      <c r="K1174" s="6" t="str">
        <f>IF(I1174=9001,VLOOKUP(J1174,'ISO-reference'!$C$1:$D$67,2,FALSE),IF(I1174=45001,VLOOKUP(J1174,'ISO-reference'!$A$1:$B$40,2,FALSE),IF(I1174=21001,VLOOKUP(J1174,'ISO-reference'!$E$1:$F$75,2,FALSE),"No ISO Mapping")))</f>
        <v> Eliminating Hazards and reducing OH&amp;S risks</v>
      </c>
      <c r="L1174" s="7" t="s">
        <v>30</v>
      </c>
      <c r="M1174" s="11"/>
      <c r="N1174" s="12">
        <f>GSF!$D1174+60</f>
        <v>44884</v>
      </c>
      <c r="O1174" s="12">
        <v>44957.0</v>
      </c>
      <c r="P1174" s="6" t="s">
        <v>2195</v>
      </c>
      <c r="Q1174" s="5" t="str">
        <f t="shared" si="2"/>
        <v>Closed</v>
      </c>
      <c r="R1174" s="10">
        <f t="shared" si="41"/>
        <v>133</v>
      </c>
      <c r="S1174" s="10">
        <f t="shared" si="4"/>
        <v>73</v>
      </c>
      <c r="T1174" s="5"/>
      <c r="U1174" s="5">
        <v>70744.0</v>
      </c>
    </row>
    <row r="1175" ht="15.75" hidden="1" customHeight="1">
      <c r="A1175" s="13">
        <v>1174.0</v>
      </c>
      <c r="B1175" s="40" t="s">
        <v>2196</v>
      </c>
      <c r="C1175" s="15" t="s">
        <v>22</v>
      </c>
      <c r="D1175" s="16">
        <v>44824.0</v>
      </c>
      <c r="E1175" s="16" t="s">
        <v>23</v>
      </c>
      <c r="F1175" s="16" t="s">
        <v>154</v>
      </c>
      <c r="G1175" s="15" t="s">
        <v>155</v>
      </c>
      <c r="H1175" s="20" t="s">
        <v>105</v>
      </c>
      <c r="I1175" s="13">
        <v>45001.0</v>
      </c>
      <c r="J1175" s="15" t="s">
        <v>615</v>
      </c>
      <c r="K1175" s="14" t="str">
        <f>IF(I1175=9001,VLOOKUP(J1175,'ISO-reference'!$C$1:$D$67,2,FALSE),IF(I1175=45001,VLOOKUP(J1175,'ISO-reference'!$A$1:$B$40,2,FALSE),IF(I1175=21001,VLOOKUP(J1175,'ISO-reference'!$E$1:$F$75,2,FALSE),"No ISO Mapping")))</f>
        <v> Eliminating Hazards and reducing OH&amp;S risks</v>
      </c>
      <c r="L1175" s="15" t="s">
        <v>30</v>
      </c>
      <c r="M1175" s="18"/>
      <c r="N1175" s="19">
        <f>GSF!$D1175+60</f>
        <v>44884</v>
      </c>
      <c r="O1175" s="19">
        <v>44935.0</v>
      </c>
      <c r="P1175" s="14" t="s">
        <v>2197</v>
      </c>
      <c r="Q1175" s="13" t="str">
        <f t="shared" si="2"/>
        <v>Closed</v>
      </c>
      <c r="R1175" s="17">
        <f t="shared" si="41"/>
        <v>111</v>
      </c>
      <c r="S1175" s="17">
        <f t="shared" si="4"/>
        <v>51</v>
      </c>
      <c r="T1175" s="13"/>
      <c r="U1175" s="13">
        <v>70745.0</v>
      </c>
    </row>
    <row r="1176" ht="15.75" hidden="1" customHeight="1">
      <c r="A1176" s="5">
        <v>1175.0</v>
      </c>
      <c r="B1176" s="39" t="s">
        <v>2198</v>
      </c>
      <c r="C1176" s="7" t="s">
        <v>22</v>
      </c>
      <c r="D1176" s="8">
        <v>44824.0</v>
      </c>
      <c r="E1176" s="8" t="s">
        <v>23</v>
      </c>
      <c r="F1176" s="8" t="s">
        <v>154</v>
      </c>
      <c r="G1176" s="7" t="s">
        <v>155</v>
      </c>
      <c r="H1176" s="20" t="s">
        <v>105</v>
      </c>
      <c r="I1176" s="5">
        <v>45001.0</v>
      </c>
      <c r="J1176" s="7">
        <v>8.2</v>
      </c>
      <c r="K1176" s="6" t="str">
        <f>IF(I1176=9001,VLOOKUP(J1176,'ISO-reference'!$C$1:$D$67,2,FALSE),IF(I1176=45001,VLOOKUP(J1176,'ISO-reference'!$A$1:$B$40,2,FALSE),IF(I1176=21001,VLOOKUP(J1176,'ISO-reference'!$E$1:$F$75,2,FALSE),"No ISO Mapping")))</f>
        <v> Emergency preparedness and response</v>
      </c>
      <c r="L1176" s="7" t="s">
        <v>30</v>
      </c>
      <c r="M1176" s="11"/>
      <c r="N1176" s="12">
        <f>GSF!$D1176+60</f>
        <v>44884</v>
      </c>
      <c r="O1176" s="12">
        <v>44896.0</v>
      </c>
      <c r="P1176" s="6" t="s">
        <v>2199</v>
      </c>
      <c r="Q1176" s="5" t="str">
        <f t="shared" si="2"/>
        <v>Closed</v>
      </c>
      <c r="R1176" s="10">
        <f t="shared" si="41"/>
        <v>72</v>
      </c>
      <c r="S1176" s="10">
        <f t="shared" si="4"/>
        <v>12</v>
      </c>
      <c r="T1176" s="5"/>
      <c r="U1176" s="5">
        <v>70746.0</v>
      </c>
    </row>
    <row r="1177" ht="15.75" hidden="1" customHeight="1">
      <c r="A1177" s="13">
        <v>1176.0</v>
      </c>
      <c r="B1177" s="40" t="s">
        <v>2200</v>
      </c>
      <c r="C1177" s="15" t="s">
        <v>22</v>
      </c>
      <c r="D1177" s="16">
        <v>44824.0</v>
      </c>
      <c r="E1177" s="16" t="s">
        <v>23</v>
      </c>
      <c r="F1177" s="16" t="s">
        <v>154</v>
      </c>
      <c r="G1177" s="15" t="s">
        <v>155</v>
      </c>
      <c r="H1177" s="20" t="s">
        <v>105</v>
      </c>
      <c r="I1177" s="13">
        <v>45001.0</v>
      </c>
      <c r="J1177" s="15">
        <v>8.2</v>
      </c>
      <c r="K1177" s="14" t="str">
        <f>IF(I1177=9001,VLOOKUP(J1177,'ISO-reference'!$C$1:$D$67,2,FALSE),IF(I1177=45001,VLOOKUP(J1177,'ISO-reference'!$A$1:$B$40,2,FALSE),IF(I1177=21001,VLOOKUP(J1177,'ISO-reference'!$E$1:$F$75,2,FALSE),"No ISO Mapping")))</f>
        <v> Emergency preparedness and response</v>
      </c>
      <c r="L1177" s="15" t="s">
        <v>30</v>
      </c>
      <c r="M1177" s="18"/>
      <c r="N1177" s="19">
        <f>GSF!$D1177+60</f>
        <v>44884</v>
      </c>
      <c r="O1177" s="19">
        <v>44846.0</v>
      </c>
      <c r="P1177" s="14" t="s">
        <v>2201</v>
      </c>
      <c r="Q1177" s="13" t="str">
        <f t="shared" si="2"/>
        <v>Closed</v>
      </c>
      <c r="R1177" s="17">
        <f t="shared" si="41"/>
        <v>22</v>
      </c>
      <c r="S1177" s="17">
        <f t="shared" si="4"/>
        <v>-38</v>
      </c>
      <c r="T1177" s="13"/>
      <c r="U1177" s="13">
        <v>70747.0</v>
      </c>
    </row>
    <row r="1178" ht="15.75" hidden="1" customHeight="1">
      <c r="A1178" s="5">
        <v>1177.0</v>
      </c>
      <c r="B1178" s="39" t="s">
        <v>2202</v>
      </c>
      <c r="C1178" s="7" t="s">
        <v>22</v>
      </c>
      <c r="D1178" s="8">
        <v>44824.0</v>
      </c>
      <c r="E1178" s="8" t="s">
        <v>23</v>
      </c>
      <c r="F1178" s="8" t="s">
        <v>154</v>
      </c>
      <c r="G1178" s="7" t="s">
        <v>155</v>
      </c>
      <c r="H1178" s="20" t="s">
        <v>105</v>
      </c>
      <c r="I1178" s="5">
        <v>45001.0</v>
      </c>
      <c r="J1178" s="7" t="s">
        <v>615</v>
      </c>
      <c r="K1178" s="6" t="str">
        <f>IF(I1178=9001,VLOOKUP(J1178,'ISO-reference'!$C$1:$D$67,2,FALSE),IF(I1178=45001,VLOOKUP(J1178,'ISO-reference'!$A$1:$B$40,2,FALSE),IF(I1178=21001,VLOOKUP(J1178,'ISO-reference'!$E$1:$F$75,2,FALSE),"No ISO Mapping")))</f>
        <v> Eliminating Hazards and reducing OH&amp;S risks</v>
      </c>
      <c r="L1178" s="7" t="s">
        <v>30</v>
      </c>
      <c r="M1178" s="11"/>
      <c r="N1178" s="12">
        <f>GSF!$D1178+60</f>
        <v>44884</v>
      </c>
      <c r="O1178" s="12">
        <v>44935.0</v>
      </c>
      <c r="P1178" s="6" t="s">
        <v>2203</v>
      </c>
      <c r="Q1178" s="5" t="str">
        <f t="shared" si="2"/>
        <v>Closed</v>
      </c>
      <c r="R1178" s="10">
        <f t="shared" si="41"/>
        <v>111</v>
      </c>
      <c r="S1178" s="10">
        <f t="shared" si="4"/>
        <v>51</v>
      </c>
      <c r="T1178" s="5"/>
      <c r="U1178" s="5">
        <v>70750.0</v>
      </c>
    </row>
    <row r="1179" ht="15.75" hidden="1" customHeight="1">
      <c r="A1179" s="13">
        <v>1178.0</v>
      </c>
      <c r="B1179" s="40" t="s">
        <v>2204</v>
      </c>
      <c r="C1179" s="15" t="s">
        <v>22</v>
      </c>
      <c r="D1179" s="16">
        <v>44824.0</v>
      </c>
      <c r="E1179" s="16" t="s">
        <v>23</v>
      </c>
      <c r="F1179" s="16" t="s">
        <v>154</v>
      </c>
      <c r="G1179" s="15" t="s">
        <v>155</v>
      </c>
      <c r="H1179" s="20" t="s">
        <v>105</v>
      </c>
      <c r="I1179" s="13">
        <v>9001.0</v>
      </c>
      <c r="J1179" s="15">
        <v>8.1</v>
      </c>
      <c r="K1179" s="14" t="str">
        <f>IF(I1179=9001,VLOOKUP(J1179,'ISO-reference'!$C$1:$D$67,2,FALSE),IF(I1179=45001,VLOOKUP(J1179,'ISO-reference'!$A$1:$B$40,2,FALSE),IF(I1179=21001,VLOOKUP(J1179,'ISO-reference'!$E$1:$F$75,2,FALSE),"No ISO Mapping")))</f>
        <v> Operational planning and control</v>
      </c>
      <c r="L1179" s="15" t="s">
        <v>30</v>
      </c>
      <c r="M1179" s="18"/>
      <c r="N1179" s="19">
        <f>GSF!$D1179+60</f>
        <v>44884</v>
      </c>
      <c r="O1179" s="19">
        <v>44957.0</v>
      </c>
      <c r="P1179" s="14" t="s">
        <v>2205</v>
      </c>
      <c r="Q1179" s="13" t="str">
        <f t="shared" si="2"/>
        <v>Closed</v>
      </c>
      <c r="R1179" s="17">
        <f t="shared" si="41"/>
        <v>133</v>
      </c>
      <c r="S1179" s="17">
        <f t="shared" si="4"/>
        <v>73</v>
      </c>
      <c r="T1179" s="13"/>
      <c r="U1179" s="13">
        <v>70751.0</v>
      </c>
    </row>
    <row r="1180" ht="15.75" hidden="1" customHeight="1">
      <c r="A1180" s="5">
        <v>1179.0</v>
      </c>
      <c r="B1180" s="39" t="s">
        <v>2206</v>
      </c>
      <c r="C1180" s="7" t="s">
        <v>22</v>
      </c>
      <c r="D1180" s="8">
        <v>44824.0</v>
      </c>
      <c r="E1180" s="8" t="s">
        <v>23</v>
      </c>
      <c r="F1180" s="8" t="s">
        <v>154</v>
      </c>
      <c r="G1180" s="7" t="s">
        <v>155</v>
      </c>
      <c r="H1180" s="20" t="s">
        <v>33</v>
      </c>
      <c r="I1180" s="5">
        <v>21001.0</v>
      </c>
      <c r="J1180" s="7">
        <v>6.1</v>
      </c>
      <c r="K1180" s="6" t="str">
        <f>IF(I1180=9001,VLOOKUP(J1180,'ISO-reference'!$C$1:$D$67,2,FALSE),IF(I1180=45001,VLOOKUP(J1180,'ISO-reference'!$A$1:$B$40,2,FALSE),IF(I1180=21001,VLOOKUP(J1180,'ISO-reference'!$E$1:$F$75,2,FALSE),"No ISO Mapping")))</f>
        <v> Actions to address risks &amp; opportunities</v>
      </c>
      <c r="L1180" s="7" t="s">
        <v>2155</v>
      </c>
      <c r="M1180" s="11"/>
      <c r="N1180" s="12">
        <f>GSF!$D1180+60</f>
        <v>44884</v>
      </c>
      <c r="O1180" s="12">
        <v>44875.0</v>
      </c>
      <c r="P1180" s="6" t="s">
        <v>2207</v>
      </c>
      <c r="Q1180" s="5" t="str">
        <f t="shared" si="2"/>
        <v>Closed</v>
      </c>
      <c r="R1180" s="10">
        <f t="shared" si="41"/>
        <v>51</v>
      </c>
      <c r="S1180" s="10">
        <f t="shared" si="4"/>
        <v>-9</v>
      </c>
      <c r="T1180" s="5"/>
      <c r="U1180" s="5">
        <v>70752.0</v>
      </c>
    </row>
    <row r="1181" ht="15.75" hidden="1" customHeight="1">
      <c r="A1181" s="13">
        <v>1180.0</v>
      </c>
      <c r="B1181" s="40" t="s">
        <v>2208</v>
      </c>
      <c r="C1181" s="15" t="s">
        <v>22</v>
      </c>
      <c r="D1181" s="16">
        <v>44824.0</v>
      </c>
      <c r="E1181" s="16" t="s">
        <v>23</v>
      </c>
      <c r="F1181" s="16" t="s">
        <v>154</v>
      </c>
      <c r="G1181" s="15" t="s">
        <v>155</v>
      </c>
      <c r="H1181" s="20" t="s">
        <v>33</v>
      </c>
      <c r="I1181" s="13">
        <v>21001.0</v>
      </c>
      <c r="J1181" s="15" t="s">
        <v>971</v>
      </c>
      <c r="K1181" s="14" t="str">
        <f>IF(I1181=9001,VLOOKUP(J1181,'ISO-reference'!$C$1:$D$67,2,FALSE),IF(I1181=45001,VLOOKUP(J1181,'ISO-reference'!$A$1:$B$40,2,FALSE),IF(I1181=21001,VLOOKUP(J1181,'ISO-reference'!$E$1:$F$75,2,FALSE),"No ISO Mapping")))</f>
        <v>Satisfaction of learners, other beneficiaries and staff</v>
      </c>
      <c r="L1181" s="15" t="s">
        <v>2155</v>
      </c>
      <c r="M1181" s="18"/>
      <c r="N1181" s="19">
        <f>GSF!$D1181+60</f>
        <v>44884</v>
      </c>
      <c r="O1181" s="19">
        <v>44865.0</v>
      </c>
      <c r="P1181" s="14" t="s">
        <v>2209</v>
      </c>
      <c r="Q1181" s="13" t="str">
        <f t="shared" si="2"/>
        <v>Closed</v>
      </c>
      <c r="R1181" s="17">
        <f t="shared" si="41"/>
        <v>41</v>
      </c>
      <c r="S1181" s="17">
        <f t="shared" si="4"/>
        <v>-19</v>
      </c>
      <c r="T1181" s="13"/>
      <c r="U1181" s="13">
        <v>70753.0</v>
      </c>
    </row>
    <row r="1182" ht="15.75" hidden="1" customHeight="1">
      <c r="A1182" s="5">
        <v>1181.0</v>
      </c>
      <c r="B1182" s="39" t="s">
        <v>2210</v>
      </c>
      <c r="C1182" s="7" t="s">
        <v>22</v>
      </c>
      <c r="D1182" s="8">
        <v>44824.0</v>
      </c>
      <c r="E1182" s="8" t="s">
        <v>23</v>
      </c>
      <c r="F1182" s="8" t="s">
        <v>154</v>
      </c>
      <c r="G1182" s="7" t="s">
        <v>155</v>
      </c>
      <c r="H1182" s="20" t="s">
        <v>33</v>
      </c>
      <c r="I1182" s="5">
        <v>21001.0</v>
      </c>
      <c r="J1182" s="7">
        <v>6.1</v>
      </c>
      <c r="K1182" s="6" t="str">
        <f>IF(I1182=9001,VLOOKUP(J1182,'ISO-reference'!$C$1:$D$67,2,FALSE),IF(I1182=45001,VLOOKUP(J1182,'ISO-reference'!$A$1:$B$40,2,FALSE),IF(I1182=21001,VLOOKUP(J1182,'ISO-reference'!$E$1:$F$75,2,FALSE),"No ISO Mapping")))</f>
        <v> Actions to address risks &amp; opportunities</v>
      </c>
      <c r="L1182" s="7" t="s">
        <v>2155</v>
      </c>
      <c r="M1182" s="11"/>
      <c r="N1182" s="12">
        <f>GSF!$D1182+60</f>
        <v>44884</v>
      </c>
      <c r="O1182" s="12">
        <v>44846.0</v>
      </c>
      <c r="P1182" s="6" t="s">
        <v>2211</v>
      </c>
      <c r="Q1182" s="5" t="str">
        <f t="shared" si="2"/>
        <v>Closed</v>
      </c>
      <c r="R1182" s="10">
        <f t="shared" si="41"/>
        <v>22</v>
      </c>
      <c r="S1182" s="10">
        <f t="shared" si="4"/>
        <v>-38</v>
      </c>
      <c r="T1182" s="5"/>
      <c r="U1182" s="5">
        <v>70754.0</v>
      </c>
    </row>
    <row r="1183" ht="15.75" hidden="1" customHeight="1">
      <c r="A1183" s="13">
        <v>1182.0</v>
      </c>
      <c r="B1183" s="40" t="s">
        <v>2212</v>
      </c>
      <c r="C1183" s="15" t="s">
        <v>22</v>
      </c>
      <c r="D1183" s="16">
        <v>44824.0</v>
      </c>
      <c r="E1183" s="16" t="s">
        <v>23</v>
      </c>
      <c r="F1183" s="16" t="s">
        <v>154</v>
      </c>
      <c r="G1183" s="15" t="s">
        <v>155</v>
      </c>
      <c r="H1183" s="20" t="s">
        <v>33</v>
      </c>
      <c r="I1183" s="13">
        <v>9001.0</v>
      </c>
      <c r="J1183" s="15" t="s">
        <v>88</v>
      </c>
      <c r="K1183" s="14" t="str">
        <f>IF(I1183=9001,VLOOKUP(J1183,'ISO-reference'!$C$1:$D$67,2,FALSE),IF(I1183=45001,VLOOKUP(J1183,'ISO-reference'!$A$1:$B$40,2,FALSE),IF(I1183=21001,VLOOKUP(J1183,'ISO-reference'!$E$1:$F$75,2,FALSE),"No ISO Mapping")))</f>
        <v> Control of documented information</v>
      </c>
      <c r="L1183" s="15" t="s">
        <v>35</v>
      </c>
      <c r="M1183" s="18"/>
      <c r="N1183" s="19">
        <f>GSF!$D1183+60</f>
        <v>44884</v>
      </c>
      <c r="O1183" s="19">
        <v>44886.0</v>
      </c>
      <c r="P1183" s="14" t="s">
        <v>2213</v>
      </c>
      <c r="Q1183" s="13" t="str">
        <f t="shared" si="2"/>
        <v>Closed</v>
      </c>
      <c r="R1183" s="17">
        <f t="shared" si="41"/>
        <v>62</v>
      </c>
      <c r="S1183" s="17">
        <f t="shared" si="4"/>
        <v>2</v>
      </c>
      <c r="T1183" s="13"/>
      <c r="U1183" s="13">
        <v>70755.0</v>
      </c>
    </row>
    <row r="1184" ht="15.75" hidden="1" customHeight="1">
      <c r="A1184" s="5">
        <v>1183.0</v>
      </c>
      <c r="B1184" s="39" t="s">
        <v>2214</v>
      </c>
      <c r="C1184" s="7" t="s">
        <v>22</v>
      </c>
      <c r="D1184" s="8">
        <v>44824.0</v>
      </c>
      <c r="E1184" s="8" t="s">
        <v>23</v>
      </c>
      <c r="F1184" s="8" t="s">
        <v>154</v>
      </c>
      <c r="G1184" s="7" t="s">
        <v>155</v>
      </c>
      <c r="H1184" s="20" t="s">
        <v>33</v>
      </c>
      <c r="I1184" s="5">
        <v>21001.0</v>
      </c>
      <c r="J1184" s="7">
        <v>7.5</v>
      </c>
      <c r="K1184" s="6" t="str">
        <f>IF(I1184=9001,VLOOKUP(J1184,'ISO-reference'!$C$1:$D$67,2,FALSE),IF(I1184=45001,VLOOKUP(J1184,'ISO-reference'!$A$1:$B$40,2,FALSE),IF(I1184=21001,VLOOKUP(J1184,'ISO-reference'!$E$1:$F$75,2,FALSE),"No ISO Mapping")))</f>
        <v> Documented information</v>
      </c>
      <c r="L1184" s="7" t="s">
        <v>512</v>
      </c>
      <c r="M1184" s="11"/>
      <c r="N1184" s="12">
        <f>GSF!$D1184+60</f>
        <v>44884</v>
      </c>
      <c r="O1184" s="12">
        <v>44887.0</v>
      </c>
      <c r="P1184" s="6" t="s">
        <v>2215</v>
      </c>
      <c r="Q1184" s="5" t="str">
        <f t="shared" si="2"/>
        <v>Closed</v>
      </c>
      <c r="R1184" s="10">
        <f t="shared" si="41"/>
        <v>63</v>
      </c>
      <c r="S1184" s="10">
        <f t="shared" si="4"/>
        <v>3</v>
      </c>
      <c r="T1184" s="5"/>
      <c r="U1184" s="5">
        <v>70756.0</v>
      </c>
    </row>
    <row r="1185" ht="15.75" hidden="1" customHeight="1">
      <c r="A1185" s="13">
        <v>1184.0</v>
      </c>
      <c r="B1185" s="40" t="s">
        <v>2216</v>
      </c>
      <c r="C1185" s="15" t="s">
        <v>22</v>
      </c>
      <c r="D1185" s="16">
        <v>44824.0</v>
      </c>
      <c r="E1185" s="16" t="s">
        <v>23</v>
      </c>
      <c r="F1185" s="16" t="s">
        <v>154</v>
      </c>
      <c r="G1185" s="15" t="s">
        <v>155</v>
      </c>
      <c r="H1185" s="20" t="s">
        <v>33</v>
      </c>
      <c r="I1185" s="13">
        <v>21001.0</v>
      </c>
      <c r="J1185" s="15">
        <v>7.5</v>
      </c>
      <c r="K1185" s="14" t="str">
        <f>IF(I1185=9001,VLOOKUP(J1185,'ISO-reference'!$C$1:$D$67,2,FALSE),IF(I1185=45001,VLOOKUP(J1185,'ISO-reference'!$A$1:$B$40,2,FALSE),IF(I1185=21001,VLOOKUP(J1185,'ISO-reference'!$E$1:$F$75,2,FALSE),"No ISO Mapping")))</f>
        <v> Documented information</v>
      </c>
      <c r="L1185" s="15" t="s">
        <v>512</v>
      </c>
      <c r="M1185" s="18"/>
      <c r="N1185" s="19">
        <f>GSF!$D1185+60</f>
        <v>44884</v>
      </c>
      <c r="O1185" s="19">
        <v>44887.0</v>
      </c>
      <c r="P1185" s="14" t="s">
        <v>2217</v>
      </c>
      <c r="Q1185" s="13" t="str">
        <f t="shared" si="2"/>
        <v>Closed</v>
      </c>
      <c r="R1185" s="17">
        <f t="shared" si="41"/>
        <v>63</v>
      </c>
      <c r="S1185" s="17">
        <f t="shared" si="4"/>
        <v>3</v>
      </c>
      <c r="T1185" s="13"/>
      <c r="U1185" s="13">
        <v>70757.0</v>
      </c>
    </row>
    <row r="1186" ht="15.75" hidden="1" customHeight="1">
      <c r="A1186" s="5">
        <v>1185.0</v>
      </c>
      <c r="B1186" s="39" t="s">
        <v>2218</v>
      </c>
      <c r="C1186" s="7" t="s">
        <v>22</v>
      </c>
      <c r="D1186" s="8">
        <v>44824.0</v>
      </c>
      <c r="E1186" s="8" t="s">
        <v>23</v>
      </c>
      <c r="F1186" s="8" t="s">
        <v>154</v>
      </c>
      <c r="G1186" s="7" t="s">
        <v>155</v>
      </c>
      <c r="H1186" s="20" t="s">
        <v>33</v>
      </c>
      <c r="I1186" s="5">
        <v>9001.0</v>
      </c>
      <c r="J1186" s="7">
        <v>7.4</v>
      </c>
      <c r="K1186" s="6" t="str">
        <f>IF(I1186=9001,VLOOKUP(J1186,'ISO-reference'!$C$1:$D$67,2,FALSE),IF(I1186=45001,VLOOKUP(J1186,'ISO-reference'!$A$1:$B$40,2,FALSE),IF(I1186=21001,VLOOKUP(J1186,'ISO-reference'!$E$1:$F$75,2,FALSE),"No ISO Mapping")))</f>
        <v> Communication</v>
      </c>
      <c r="L1186" s="7" t="s">
        <v>512</v>
      </c>
      <c r="M1186" s="11"/>
      <c r="N1186" s="12">
        <f>GSF!$D1186+60</f>
        <v>44884</v>
      </c>
      <c r="O1186" s="12">
        <v>44846.0</v>
      </c>
      <c r="P1186" s="6" t="s">
        <v>2219</v>
      </c>
      <c r="Q1186" s="5" t="str">
        <f t="shared" si="2"/>
        <v>Closed</v>
      </c>
      <c r="R1186" s="10">
        <f t="shared" si="41"/>
        <v>22</v>
      </c>
      <c r="S1186" s="10">
        <f t="shared" si="4"/>
        <v>-38</v>
      </c>
      <c r="T1186" s="5"/>
      <c r="U1186" s="5">
        <v>70758.0</v>
      </c>
    </row>
    <row r="1187" ht="15.75" hidden="1" customHeight="1">
      <c r="A1187" s="13">
        <v>1186.0</v>
      </c>
      <c r="B1187" s="40" t="s">
        <v>2220</v>
      </c>
      <c r="C1187" s="15" t="s">
        <v>22</v>
      </c>
      <c r="D1187" s="16">
        <v>44824.0</v>
      </c>
      <c r="E1187" s="16" t="s">
        <v>23</v>
      </c>
      <c r="F1187" s="16" t="s">
        <v>154</v>
      </c>
      <c r="G1187" s="15" t="s">
        <v>155</v>
      </c>
      <c r="H1187" s="20" t="s">
        <v>33</v>
      </c>
      <c r="I1187" s="13">
        <v>21001.0</v>
      </c>
      <c r="J1187" s="15" t="s">
        <v>59</v>
      </c>
      <c r="K1187" s="14" t="str">
        <f>IF(I1187=9001,VLOOKUP(J1187,'ISO-reference'!$C$1:$D$67,2,FALSE),IF(I1187=45001,VLOOKUP(J1187,'ISO-reference'!$A$1:$B$40,2,FALSE),IF(I1187=21001,VLOOKUP(J1187,'ISO-reference'!$E$1:$F$75,2,FALSE),"No ISO Mapping")))</f>
        <v>Human Resources</v>
      </c>
      <c r="L1187" s="15" t="s">
        <v>27</v>
      </c>
      <c r="M1187" s="18"/>
      <c r="N1187" s="19">
        <f>GSF!$D1187+60</f>
        <v>44884</v>
      </c>
      <c r="O1187" s="19">
        <v>44846.0</v>
      </c>
      <c r="P1187" s="14" t="s">
        <v>2221</v>
      </c>
      <c r="Q1187" s="13" t="str">
        <f t="shared" si="2"/>
        <v>Closed</v>
      </c>
      <c r="R1187" s="17">
        <f t="shared" si="41"/>
        <v>22</v>
      </c>
      <c r="S1187" s="17">
        <f t="shared" si="4"/>
        <v>-38</v>
      </c>
      <c r="T1187" s="13"/>
      <c r="U1187" s="13">
        <v>70759.0</v>
      </c>
    </row>
    <row r="1188" ht="15.75" hidden="1" customHeight="1">
      <c r="A1188" s="5">
        <v>1187.0</v>
      </c>
      <c r="B1188" s="39" t="s">
        <v>2222</v>
      </c>
      <c r="C1188" s="7" t="s">
        <v>22</v>
      </c>
      <c r="D1188" s="8">
        <v>44824.0</v>
      </c>
      <c r="E1188" s="8" t="s">
        <v>23</v>
      </c>
      <c r="F1188" s="8" t="s">
        <v>154</v>
      </c>
      <c r="G1188" s="7" t="s">
        <v>155</v>
      </c>
      <c r="H1188" s="20" t="s">
        <v>33</v>
      </c>
      <c r="I1188" s="5">
        <v>45001.0</v>
      </c>
      <c r="J1188" s="7" t="s">
        <v>615</v>
      </c>
      <c r="K1188" s="6" t="str">
        <f>IF(I1188=9001,VLOOKUP(J1188,'ISO-reference'!$C$1:$D$67,2,FALSE),IF(I1188=45001,VLOOKUP(J1188,'ISO-reference'!$A$1:$B$40,2,FALSE),IF(I1188=21001,VLOOKUP(J1188,'ISO-reference'!$E$1:$F$75,2,FALSE),"No ISO Mapping")))</f>
        <v> Eliminating Hazards and reducing OH&amp;S risks</v>
      </c>
      <c r="L1188" s="7" t="s">
        <v>30</v>
      </c>
      <c r="M1188" s="11"/>
      <c r="N1188" s="12">
        <f>GSF!$D1188+60</f>
        <v>44884</v>
      </c>
      <c r="O1188" s="12">
        <v>44907.0</v>
      </c>
      <c r="P1188" s="6" t="s">
        <v>2223</v>
      </c>
      <c r="Q1188" s="5" t="str">
        <f t="shared" si="2"/>
        <v>Closed</v>
      </c>
      <c r="R1188" s="10">
        <f t="shared" si="41"/>
        <v>83</v>
      </c>
      <c r="S1188" s="10">
        <f t="shared" si="4"/>
        <v>23</v>
      </c>
      <c r="T1188" s="5"/>
      <c r="U1188" s="5">
        <v>70760.0</v>
      </c>
    </row>
    <row r="1189" ht="15.75" hidden="1" customHeight="1">
      <c r="A1189" s="13">
        <v>1188.0</v>
      </c>
      <c r="B1189" s="40" t="s">
        <v>2224</v>
      </c>
      <c r="C1189" s="15" t="s">
        <v>22</v>
      </c>
      <c r="D1189" s="16">
        <v>44824.0</v>
      </c>
      <c r="E1189" s="16" t="s">
        <v>23</v>
      </c>
      <c r="F1189" s="16" t="s">
        <v>154</v>
      </c>
      <c r="G1189" s="15" t="s">
        <v>155</v>
      </c>
      <c r="H1189" s="20" t="s">
        <v>33</v>
      </c>
      <c r="I1189" s="13">
        <v>45001.0</v>
      </c>
      <c r="J1189" s="15">
        <v>7.3</v>
      </c>
      <c r="K1189" s="14" t="str">
        <f>IF(I1189=9001,VLOOKUP(J1189,'ISO-reference'!$C$1:$D$67,2,FALSE),IF(I1189=45001,VLOOKUP(J1189,'ISO-reference'!$A$1:$B$40,2,FALSE),IF(I1189=21001,VLOOKUP(J1189,'ISO-reference'!$E$1:$F$75,2,FALSE),"No ISO Mapping")))</f>
        <v> Awareness</v>
      </c>
      <c r="L1189" s="15" t="s">
        <v>30</v>
      </c>
      <c r="M1189" s="18"/>
      <c r="N1189" s="19">
        <f>GSF!$D1189+60</f>
        <v>44884</v>
      </c>
      <c r="O1189" s="19">
        <v>44915.0</v>
      </c>
      <c r="P1189" s="14" t="s">
        <v>2225</v>
      </c>
      <c r="Q1189" s="13" t="str">
        <f t="shared" si="2"/>
        <v>Closed</v>
      </c>
      <c r="R1189" s="17">
        <f t="shared" si="41"/>
        <v>91</v>
      </c>
      <c r="S1189" s="17">
        <f t="shared" si="4"/>
        <v>31</v>
      </c>
      <c r="T1189" s="13"/>
      <c r="U1189" s="13">
        <v>70762.0</v>
      </c>
    </row>
    <row r="1190" ht="15.75" hidden="1" customHeight="1">
      <c r="A1190" s="5">
        <v>1189.0</v>
      </c>
      <c r="B1190" s="39" t="s">
        <v>2226</v>
      </c>
      <c r="C1190" s="7" t="s">
        <v>22</v>
      </c>
      <c r="D1190" s="8">
        <v>44824.0</v>
      </c>
      <c r="E1190" s="8" t="s">
        <v>23</v>
      </c>
      <c r="F1190" s="8" t="s">
        <v>154</v>
      </c>
      <c r="G1190" s="7" t="s">
        <v>155</v>
      </c>
      <c r="H1190" s="20" t="s">
        <v>33</v>
      </c>
      <c r="I1190" s="5">
        <v>45001.0</v>
      </c>
      <c r="J1190" s="7">
        <v>6.2</v>
      </c>
      <c r="K1190" s="6" t="str">
        <f>IF(I1190=9001,VLOOKUP(J1190,'ISO-reference'!$C$1:$D$67,2,FALSE),IF(I1190=45001,VLOOKUP(J1190,'ISO-reference'!$A$1:$B$40,2,FALSE),IF(I1190=21001,VLOOKUP(J1190,'ISO-reference'!$E$1:$F$75,2,FALSE),"No ISO Mapping")))</f>
        <v> OH&amp;S objectives &amp; planning to achieve them</v>
      </c>
      <c r="L1190" s="7" t="s">
        <v>30</v>
      </c>
      <c r="M1190" s="11"/>
      <c r="N1190" s="12">
        <f>GSF!$D1190+60</f>
        <v>44884</v>
      </c>
      <c r="O1190" s="12">
        <v>44886.0</v>
      </c>
      <c r="P1190" s="6" t="s">
        <v>2227</v>
      </c>
      <c r="Q1190" s="5" t="str">
        <f t="shared" si="2"/>
        <v>Closed</v>
      </c>
      <c r="R1190" s="10">
        <f t="shared" si="41"/>
        <v>62</v>
      </c>
      <c r="S1190" s="10">
        <f t="shared" si="4"/>
        <v>2</v>
      </c>
      <c r="T1190" s="5"/>
      <c r="U1190" s="5">
        <v>70763.0</v>
      </c>
    </row>
    <row r="1191" ht="15.75" hidden="1" customHeight="1">
      <c r="A1191" s="13">
        <v>1190.0</v>
      </c>
      <c r="B1191" s="40" t="s">
        <v>2228</v>
      </c>
      <c r="C1191" s="15" t="s">
        <v>22</v>
      </c>
      <c r="D1191" s="16">
        <v>44824.0</v>
      </c>
      <c r="E1191" s="16" t="s">
        <v>23</v>
      </c>
      <c r="F1191" s="16" t="s">
        <v>154</v>
      </c>
      <c r="G1191" s="15" t="s">
        <v>155</v>
      </c>
      <c r="H1191" s="20" t="s">
        <v>33</v>
      </c>
      <c r="I1191" s="13">
        <v>45001.0</v>
      </c>
      <c r="J1191" s="15" t="s">
        <v>615</v>
      </c>
      <c r="K1191" s="14" t="str">
        <f>IF(I1191=9001,VLOOKUP(J1191,'ISO-reference'!$C$1:$D$67,2,FALSE),IF(I1191=45001,VLOOKUP(J1191,'ISO-reference'!$A$1:$B$40,2,FALSE),IF(I1191=21001,VLOOKUP(J1191,'ISO-reference'!$E$1:$F$75,2,FALSE),"No ISO Mapping")))</f>
        <v> Eliminating Hazards and reducing OH&amp;S risks</v>
      </c>
      <c r="L1191" s="15" t="s">
        <v>30</v>
      </c>
      <c r="M1191" s="18"/>
      <c r="N1191" s="19">
        <f>GSF!$D1191+60</f>
        <v>44884</v>
      </c>
      <c r="O1191" s="19">
        <v>44935.0</v>
      </c>
      <c r="P1191" s="14" t="s">
        <v>2229</v>
      </c>
      <c r="Q1191" s="13" t="str">
        <f t="shared" si="2"/>
        <v>Closed</v>
      </c>
      <c r="R1191" s="17">
        <f t="shared" si="41"/>
        <v>111</v>
      </c>
      <c r="S1191" s="17">
        <f t="shared" si="4"/>
        <v>51</v>
      </c>
      <c r="T1191" s="13"/>
      <c r="U1191" s="13">
        <v>70764.0</v>
      </c>
    </row>
    <row r="1192" ht="15.75" hidden="1" customHeight="1">
      <c r="A1192" s="5">
        <v>1191.0</v>
      </c>
      <c r="B1192" s="39" t="s">
        <v>2230</v>
      </c>
      <c r="C1192" s="7" t="s">
        <v>22</v>
      </c>
      <c r="D1192" s="8">
        <v>44824.0</v>
      </c>
      <c r="E1192" s="8" t="s">
        <v>1831</v>
      </c>
      <c r="F1192" s="8" t="s">
        <v>766</v>
      </c>
      <c r="G1192" s="7" t="s">
        <v>1832</v>
      </c>
      <c r="H1192" s="20" t="s">
        <v>105</v>
      </c>
      <c r="I1192" s="5">
        <v>21001.0</v>
      </c>
      <c r="J1192" s="7">
        <v>6.1</v>
      </c>
      <c r="K1192" s="6" t="str">
        <f>IF(I1192=9001,VLOOKUP(J1192,'ISO-reference'!$C$1:$D$67,2,FALSE),IF(I1192=45001,VLOOKUP(J1192,'ISO-reference'!$A$1:$B$40,2,FALSE),IF(I1192=21001,VLOOKUP(J1192,'ISO-reference'!$E$1:$F$75,2,FALSE),"No ISO Mapping")))</f>
        <v> Actions to address risks &amp; opportunities</v>
      </c>
      <c r="L1192" s="7" t="s">
        <v>2155</v>
      </c>
      <c r="M1192" s="11"/>
      <c r="N1192" s="12">
        <f t="shared" ref="N1192:N1223" si="45">D1192+60</f>
        <v>44884</v>
      </c>
      <c r="O1192" s="12">
        <v>44902.0</v>
      </c>
      <c r="P1192" s="6" t="s">
        <v>2231</v>
      </c>
      <c r="Q1192" s="5" t="str">
        <f t="shared" si="2"/>
        <v>Closed</v>
      </c>
      <c r="R1192" s="10">
        <f t="shared" si="41"/>
        <v>78</v>
      </c>
      <c r="S1192" s="10">
        <f t="shared" si="4"/>
        <v>18</v>
      </c>
      <c r="T1192" s="5">
        <v>1181.0</v>
      </c>
      <c r="U1192" s="5" t="s">
        <v>2081</v>
      </c>
    </row>
    <row r="1193" ht="15.75" hidden="1" customHeight="1">
      <c r="A1193" s="13">
        <v>1192.0</v>
      </c>
      <c r="B1193" s="40" t="s">
        <v>2232</v>
      </c>
      <c r="C1193" s="15" t="s">
        <v>22</v>
      </c>
      <c r="D1193" s="16">
        <v>44824.0</v>
      </c>
      <c r="E1193" s="16" t="s">
        <v>1831</v>
      </c>
      <c r="F1193" s="16" t="s">
        <v>766</v>
      </c>
      <c r="G1193" s="15" t="s">
        <v>1832</v>
      </c>
      <c r="H1193" s="20" t="s">
        <v>105</v>
      </c>
      <c r="I1193" s="13">
        <v>45001.0</v>
      </c>
      <c r="J1193" s="15" t="s">
        <v>615</v>
      </c>
      <c r="K1193" s="14" t="str">
        <f>IF(I1193=9001,VLOOKUP(J1193,'ISO-reference'!$C$1:$D$67,2,FALSE),IF(I1193=45001,VLOOKUP(J1193,'ISO-reference'!$A$1:$B$40,2,FALSE),IF(I1193=21001,VLOOKUP(J1193,'ISO-reference'!$E$1:$F$75,2,FALSE),"No ISO Mapping")))</f>
        <v> Eliminating Hazards and reducing OH&amp;S risks</v>
      </c>
      <c r="L1193" s="15" t="s">
        <v>30</v>
      </c>
      <c r="M1193" s="18"/>
      <c r="N1193" s="19">
        <f t="shared" si="45"/>
        <v>44884</v>
      </c>
      <c r="O1193" s="19">
        <v>44874.0</v>
      </c>
      <c r="P1193" s="14" t="s">
        <v>2233</v>
      </c>
      <c r="Q1193" s="13" t="str">
        <f t="shared" si="2"/>
        <v>Closed</v>
      </c>
      <c r="R1193" s="17">
        <f t="shared" si="41"/>
        <v>50</v>
      </c>
      <c r="S1193" s="17">
        <f t="shared" si="4"/>
        <v>-10</v>
      </c>
      <c r="T1193" s="13">
        <v>1187.0</v>
      </c>
      <c r="U1193" s="13" t="s">
        <v>2081</v>
      </c>
    </row>
    <row r="1194" ht="15.75" hidden="1" customHeight="1">
      <c r="A1194" s="5">
        <v>1193.0</v>
      </c>
      <c r="B1194" s="39" t="s">
        <v>2234</v>
      </c>
      <c r="C1194" s="7" t="s">
        <v>22</v>
      </c>
      <c r="D1194" s="8">
        <v>44824.0</v>
      </c>
      <c r="E1194" s="8" t="s">
        <v>1831</v>
      </c>
      <c r="F1194" s="8" t="s">
        <v>766</v>
      </c>
      <c r="G1194" s="7" t="s">
        <v>1832</v>
      </c>
      <c r="H1194" s="20" t="s">
        <v>105</v>
      </c>
      <c r="I1194" s="5">
        <v>45001.0</v>
      </c>
      <c r="J1194" s="7">
        <v>7.3</v>
      </c>
      <c r="K1194" s="6" t="str">
        <f>IF(I1194=9001,VLOOKUP(J1194,'ISO-reference'!$C$1:$D$67,2,FALSE),IF(I1194=45001,VLOOKUP(J1194,'ISO-reference'!$A$1:$B$40,2,FALSE),IF(I1194=21001,VLOOKUP(J1194,'ISO-reference'!$E$1:$F$75,2,FALSE),"No ISO Mapping")))</f>
        <v> Awareness</v>
      </c>
      <c r="L1194" s="7" t="s">
        <v>27</v>
      </c>
      <c r="M1194" s="11"/>
      <c r="N1194" s="12">
        <f t="shared" si="45"/>
        <v>44884</v>
      </c>
      <c r="O1194" s="12">
        <v>44874.0</v>
      </c>
      <c r="P1194" s="6" t="s">
        <v>2235</v>
      </c>
      <c r="Q1194" s="5" t="str">
        <f t="shared" si="2"/>
        <v>Closed</v>
      </c>
      <c r="R1194" s="10">
        <f t="shared" si="41"/>
        <v>50</v>
      </c>
      <c r="S1194" s="10">
        <f t="shared" si="4"/>
        <v>-10</v>
      </c>
      <c r="T1194" s="5">
        <v>1184.0</v>
      </c>
      <c r="U1194" s="5" t="s">
        <v>2081</v>
      </c>
    </row>
    <row r="1195" ht="15.75" hidden="1" customHeight="1">
      <c r="A1195" s="13">
        <v>1194.0</v>
      </c>
      <c r="B1195" s="40" t="s">
        <v>2236</v>
      </c>
      <c r="C1195" s="15" t="s">
        <v>22</v>
      </c>
      <c r="D1195" s="16">
        <v>44824.0</v>
      </c>
      <c r="E1195" s="16" t="s">
        <v>1831</v>
      </c>
      <c r="F1195" s="16" t="s">
        <v>766</v>
      </c>
      <c r="G1195" s="15" t="s">
        <v>1832</v>
      </c>
      <c r="H1195" s="20" t="s">
        <v>105</v>
      </c>
      <c r="I1195" s="13">
        <v>9001.0</v>
      </c>
      <c r="J1195" s="15">
        <v>7.2</v>
      </c>
      <c r="K1195" s="14" t="str">
        <f>IF(I1195=9001,VLOOKUP(J1195,'ISO-reference'!$C$1:$D$67,2,FALSE),IF(I1195=45001,VLOOKUP(J1195,'ISO-reference'!$A$1:$B$40,2,FALSE),IF(I1195=21001,VLOOKUP(J1195,'ISO-reference'!$E$1:$F$75,2,FALSE),"No ISO Mapping")))</f>
        <v> Competence</v>
      </c>
      <c r="L1195" s="15" t="s">
        <v>27</v>
      </c>
      <c r="M1195" s="18"/>
      <c r="N1195" s="19">
        <f t="shared" si="45"/>
        <v>44884</v>
      </c>
      <c r="O1195" s="19">
        <v>44874.0</v>
      </c>
      <c r="P1195" s="14" t="s">
        <v>2237</v>
      </c>
      <c r="Q1195" s="13" t="str">
        <f t="shared" si="2"/>
        <v>Closed</v>
      </c>
      <c r="R1195" s="17">
        <f t="shared" si="41"/>
        <v>50</v>
      </c>
      <c r="S1195" s="17">
        <f t="shared" si="4"/>
        <v>-10</v>
      </c>
      <c r="T1195" s="13">
        <v>1190.0</v>
      </c>
      <c r="U1195" s="13" t="s">
        <v>2081</v>
      </c>
    </row>
    <row r="1196" ht="15.75" hidden="1" customHeight="1">
      <c r="A1196" s="5">
        <v>1195.0</v>
      </c>
      <c r="B1196" s="39" t="s">
        <v>2238</v>
      </c>
      <c r="C1196" s="7" t="s">
        <v>22</v>
      </c>
      <c r="D1196" s="8">
        <v>44824.0</v>
      </c>
      <c r="E1196" s="8" t="s">
        <v>1831</v>
      </c>
      <c r="F1196" s="8" t="s">
        <v>766</v>
      </c>
      <c r="G1196" s="7" t="s">
        <v>1832</v>
      </c>
      <c r="H1196" s="20" t="s">
        <v>105</v>
      </c>
      <c r="I1196" s="5">
        <v>9001.0</v>
      </c>
      <c r="J1196" s="7">
        <v>7.2</v>
      </c>
      <c r="K1196" s="6" t="str">
        <f>IF(I1196=9001,VLOOKUP(J1196,'ISO-reference'!$C$1:$D$67,2,FALSE),IF(I1196=45001,VLOOKUP(J1196,'ISO-reference'!$A$1:$B$40,2,FALSE),IF(I1196=21001,VLOOKUP(J1196,'ISO-reference'!$E$1:$F$75,2,FALSE),"No ISO Mapping")))</f>
        <v> Competence</v>
      </c>
      <c r="L1196" s="7" t="s">
        <v>27</v>
      </c>
      <c r="M1196" s="11"/>
      <c r="N1196" s="12">
        <f t="shared" si="45"/>
        <v>44884</v>
      </c>
      <c r="O1196" s="12">
        <v>44874.0</v>
      </c>
      <c r="P1196" s="6" t="s">
        <v>2239</v>
      </c>
      <c r="Q1196" s="5" t="str">
        <f t="shared" si="2"/>
        <v>Closed</v>
      </c>
      <c r="R1196" s="10">
        <f t="shared" si="41"/>
        <v>50</v>
      </c>
      <c r="S1196" s="10">
        <f t="shared" si="4"/>
        <v>-10</v>
      </c>
      <c r="T1196" s="5">
        <v>1191.0</v>
      </c>
      <c r="U1196" s="5" t="s">
        <v>2081</v>
      </c>
    </row>
    <row r="1197" ht="15.75" hidden="1" customHeight="1">
      <c r="A1197" s="13">
        <v>1196.0</v>
      </c>
      <c r="B1197" s="40" t="s">
        <v>2240</v>
      </c>
      <c r="C1197" s="15" t="s">
        <v>22</v>
      </c>
      <c r="D1197" s="16">
        <v>44824.0</v>
      </c>
      <c r="E1197" s="16" t="s">
        <v>1831</v>
      </c>
      <c r="F1197" s="16" t="s">
        <v>766</v>
      </c>
      <c r="G1197" s="15" t="s">
        <v>1832</v>
      </c>
      <c r="H1197" s="20" t="s">
        <v>105</v>
      </c>
      <c r="I1197" s="13">
        <v>9001.0</v>
      </c>
      <c r="J1197" s="15" t="s">
        <v>88</v>
      </c>
      <c r="K1197" s="14" t="str">
        <f>IF(I1197=9001,VLOOKUP(J1197,'ISO-reference'!$C$1:$D$67,2,FALSE),IF(I1197=45001,VLOOKUP(J1197,'ISO-reference'!$A$1:$B$40,2,FALSE),IF(I1197=21001,VLOOKUP(J1197,'ISO-reference'!$E$1:$F$75,2,FALSE),"No ISO Mapping")))</f>
        <v> Control of documented information</v>
      </c>
      <c r="L1197" s="15" t="s">
        <v>30</v>
      </c>
      <c r="M1197" s="18"/>
      <c r="N1197" s="19">
        <f t="shared" si="45"/>
        <v>44884</v>
      </c>
      <c r="O1197" s="19">
        <v>44874.0</v>
      </c>
      <c r="P1197" s="14" t="s">
        <v>2241</v>
      </c>
      <c r="Q1197" s="13" t="str">
        <f t="shared" si="2"/>
        <v>Closed</v>
      </c>
      <c r="R1197" s="17">
        <f t="shared" si="41"/>
        <v>50</v>
      </c>
      <c r="S1197" s="17">
        <f t="shared" si="4"/>
        <v>-10</v>
      </c>
      <c r="T1197" s="13">
        <v>1192.0</v>
      </c>
      <c r="U1197" s="13" t="s">
        <v>2081</v>
      </c>
    </row>
    <row r="1198" ht="15.75" hidden="1" customHeight="1">
      <c r="A1198" s="5">
        <v>1197.0</v>
      </c>
      <c r="B1198" s="39" t="s">
        <v>2242</v>
      </c>
      <c r="C1198" s="7" t="s">
        <v>22</v>
      </c>
      <c r="D1198" s="8">
        <v>44824.0</v>
      </c>
      <c r="E1198" s="8" t="s">
        <v>1831</v>
      </c>
      <c r="F1198" s="8" t="s">
        <v>766</v>
      </c>
      <c r="G1198" s="7" t="s">
        <v>1832</v>
      </c>
      <c r="H1198" s="20" t="s">
        <v>33</v>
      </c>
      <c r="I1198" s="5">
        <v>21001.0</v>
      </c>
      <c r="J1198" s="7">
        <v>8.1</v>
      </c>
      <c r="K1198" s="6" t="str">
        <f>IF(I1198=9001,VLOOKUP(J1198,'ISO-reference'!$C$1:$D$67,2,FALSE),IF(I1198=45001,VLOOKUP(J1198,'ISO-reference'!$A$1:$B$40,2,FALSE),IF(I1198=21001,VLOOKUP(J1198,'ISO-reference'!$E$1:$F$75,2,FALSE),"No ISO Mapping")))</f>
        <v> Operational planning and control</v>
      </c>
      <c r="L1198" s="7" t="s">
        <v>35</v>
      </c>
      <c r="M1198" s="11"/>
      <c r="N1198" s="12">
        <f t="shared" si="45"/>
        <v>44884</v>
      </c>
      <c r="O1198" s="12">
        <v>44893.0</v>
      </c>
      <c r="P1198" s="6" t="s">
        <v>2243</v>
      </c>
      <c r="Q1198" s="5" t="str">
        <f t="shared" si="2"/>
        <v>Closed</v>
      </c>
      <c r="R1198" s="10">
        <f t="shared" si="41"/>
        <v>69</v>
      </c>
      <c r="S1198" s="10">
        <f t="shared" si="4"/>
        <v>9</v>
      </c>
      <c r="T1198" s="5">
        <v>1182.0</v>
      </c>
      <c r="U1198" s="5" t="s">
        <v>2081</v>
      </c>
    </row>
    <row r="1199" ht="15.75" hidden="1" customHeight="1">
      <c r="A1199" s="13">
        <v>1198.0</v>
      </c>
      <c r="B1199" s="40" t="s">
        <v>2244</v>
      </c>
      <c r="C1199" s="15" t="s">
        <v>22</v>
      </c>
      <c r="D1199" s="16">
        <v>44824.0</v>
      </c>
      <c r="E1199" s="16" t="s">
        <v>1831</v>
      </c>
      <c r="F1199" s="16" t="s">
        <v>766</v>
      </c>
      <c r="G1199" s="15" t="s">
        <v>1832</v>
      </c>
      <c r="H1199" s="20" t="s">
        <v>33</v>
      </c>
      <c r="I1199" s="13">
        <v>21001.0</v>
      </c>
      <c r="J1199" s="15">
        <v>8.1</v>
      </c>
      <c r="K1199" s="14" t="str">
        <f>IF(I1199=9001,VLOOKUP(J1199,'ISO-reference'!$C$1:$D$67,2,FALSE),IF(I1199=45001,VLOOKUP(J1199,'ISO-reference'!$A$1:$B$40,2,FALSE),IF(I1199=21001,VLOOKUP(J1199,'ISO-reference'!$E$1:$F$75,2,FALSE),"No ISO Mapping")))</f>
        <v> Operational planning and control</v>
      </c>
      <c r="L1199" s="15" t="s">
        <v>2155</v>
      </c>
      <c r="M1199" s="18"/>
      <c r="N1199" s="19">
        <f t="shared" si="45"/>
        <v>44884</v>
      </c>
      <c r="O1199" s="19">
        <v>44872.0</v>
      </c>
      <c r="P1199" s="14" t="s">
        <v>2245</v>
      </c>
      <c r="Q1199" s="13" t="str">
        <f t="shared" si="2"/>
        <v>Closed</v>
      </c>
      <c r="R1199" s="17">
        <f t="shared" si="41"/>
        <v>48</v>
      </c>
      <c r="S1199" s="17">
        <f t="shared" si="4"/>
        <v>-12</v>
      </c>
      <c r="T1199" s="13">
        <v>1183.0</v>
      </c>
      <c r="U1199" s="13" t="s">
        <v>2081</v>
      </c>
    </row>
    <row r="1200" ht="15.75" hidden="1" customHeight="1">
      <c r="A1200" s="5">
        <v>1199.0</v>
      </c>
      <c r="B1200" s="39" t="s">
        <v>2246</v>
      </c>
      <c r="C1200" s="7" t="s">
        <v>22</v>
      </c>
      <c r="D1200" s="8">
        <v>44824.0</v>
      </c>
      <c r="E1200" s="8" t="s">
        <v>1831</v>
      </c>
      <c r="F1200" s="8" t="s">
        <v>766</v>
      </c>
      <c r="G1200" s="7" t="s">
        <v>1832</v>
      </c>
      <c r="H1200" s="20" t="s">
        <v>33</v>
      </c>
      <c r="I1200" s="5">
        <v>45001.0</v>
      </c>
      <c r="J1200" s="7">
        <v>8.2</v>
      </c>
      <c r="K1200" s="6" t="str">
        <f>IF(I1200=9001,VLOOKUP(J1200,'ISO-reference'!$C$1:$D$67,2,FALSE),IF(I1200=45001,VLOOKUP(J1200,'ISO-reference'!$A$1:$B$40,2,FALSE),IF(I1200=21001,VLOOKUP(J1200,'ISO-reference'!$E$1:$F$75,2,FALSE),"No ISO Mapping")))</f>
        <v> Emergency preparedness and response</v>
      </c>
      <c r="L1200" s="7" t="s">
        <v>30</v>
      </c>
      <c r="M1200" s="11"/>
      <c r="N1200" s="12">
        <f t="shared" si="45"/>
        <v>44884</v>
      </c>
      <c r="O1200" s="12">
        <v>44874.0</v>
      </c>
      <c r="P1200" s="6" t="s">
        <v>2247</v>
      </c>
      <c r="Q1200" s="5" t="str">
        <f t="shared" si="2"/>
        <v>Closed</v>
      </c>
      <c r="R1200" s="10">
        <f t="shared" si="41"/>
        <v>50</v>
      </c>
      <c r="S1200" s="10">
        <f t="shared" si="4"/>
        <v>-10</v>
      </c>
      <c r="T1200" s="5">
        <v>1185.0</v>
      </c>
      <c r="U1200" s="5" t="s">
        <v>2081</v>
      </c>
    </row>
    <row r="1201" ht="15.75" hidden="1" customHeight="1">
      <c r="A1201" s="13">
        <v>1200.0</v>
      </c>
      <c r="B1201" s="40" t="s">
        <v>2248</v>
      </c>
      <c r="C1201" s="15" t="s">
        <v>22</v>
      </c>
      <c r="D1201" s="16">
        <v>44824.0</v>
      </c>
      <c r="E1201" s="16" t="s">
        <v>1831</v>
      </c>
      <c r="F1201" s="16" t="s">
        <v>766</v>
      </c>
      <c r="G1201" s="15" t="s">
        <v>1832</v>
      </c>
      <c r="H1201" s="20" t="s">
        <v>33</v>
      </c>
      <c r="I1201" s="13">
        <v>45001.0</v>
      </c>
      <c r="J1201" s="15" t="s">
        <v>615</v>
      </c>
      <c r="K1201" s="14" t="str">
        <f>IF(I1201=9001,VLOOKUP(J1201,'ISO-reference'!$C$1:$D$67,2,FALSE),IF(I1201=45001,VLOOKUP(J1201,'ISO-reference'!$A$1:$B$40,2,FALSE),IF(I1201=21001,VLOOKUP(J1201,'ISO-reference'!$E$1:$F$75,2,FALSE),"No ISO Mapping")))</f>
        <v> Eliminating Hazards and reducing OH&amp;S risks</v>
      </c>
      <c r="L1201" s="15" t="s">
        <v>30</v>
      </c>
      <c r="M1201" s="18"/>
      <c r="N1201" s="19">
        <f t="shared" si="45"/>
        <v>44884</v>
      </c>
      <c r="O1201" s="19">
        <v>44874.0</v>
      </c>
      <c r="P1201" s="14" t="s">
        <v>2249</v>
      </c>
      <c r="Q1201" s="13" t="str">
        <f t="shared" si="2"/>
        <v>Closed</v>
      </c>
      <c r="R1201" s="17">
        <f t="shared" si="41"/>
        <v>50</v>
      </c>
      <c r="S1201" s="17">
        <f t="shared" si="4"/>
        <v>-10</v>
      </c>
      <c r="T1201" s="13">
        <v>1188.0</v>
      </c>
      <c r="U1201" s="13" t="s">
        <v>2081</v>
      </c>
    </row>
    <row r="1202" ht="15.75" hidden="1" customHeight="1">
      <c r="A1202" s="5">
        <v>1201.0</v>
      </c>
      <c r="B1202" s="39" t="s">
        <v>2250</v>
      </c>
      <c r="C1202" s="7" t="s">
        <v>22</v>
      </c>
      <c r="D1202" s="8">
        <v>44824.0</v>
      </c>
      <c r="E1202" s="8" t="s">
        <v>1831</v>
      </c>
      <c r="F1202" s="8" t="s">
        <v>766</v>
      </c>
      <c r="G1202" s="7" t="s">
        <v>1832</v>
      </c>
      <c r="H1202" s="20" t="s">
        <v>33</v>
      </c>
      <c r="I1202" s="5">
        <v>45001.0</v>
      </c>
      <c r="J1202" s="7">
        <v>8.2</v>
      </c>
      <c r="K1202" s="6" t="str">
        <f>IF(I1202=9001,VLOOKUP(J1202,'ISO-reference'!$C$1:$D$67,2,FALSE),IF(I1202=45001,VLOOKUP(J1202,'ISO-reference'!$A$1:$B$40,2,FALSE),IF(I1202=21001,VLOOKUP(J1202,'ISO-reference'!$E$1:$F$75,2,FALSE),"No ISO Mapping")))</f>
        <v> Emergency preparedness and response</v>
      </c>
      <c r="L1202" s="7" t="s">
        <v>30</v>
      </c>
      <c r="M1202" s="11"/>
      <c r="N1202" s="12">
        <f t="shared" si="45"/>
        <v>44884</v>
      </c>
      <c r="O1202" s="12">
        <v>44874.0</v>
      </c>
      <c r="P1202" s="6" t="s">
        <v>2251</v>
      </c>
      <c r="Q1202" s="5" t="str">
        <f t="shared" si="2"/>
        <v>Closed</v>
      </c>
      <c r="R1202" s="10">
        <f t="shared" si="41"/>
        <v>50</v>
      </c>
      <c r="S1202" s="10">
        <f t="shared" si="4"/>
        <v>-10</v>
      </c>
      <c r="T1202" s="5">
        <v>1186.0</v>
      </c>
      <c r="U1202" s="5" t="s">
        <v>2081</v>
      </c>
    </row>
    <row r="1203" ht="15.75" hidden="1" customHeight="1">
      <c r="A1203" s="13">
        <v>1202.0</v>
      </c>
      <c r="B1203" s="40" t="s">
        <v>2252</v>
      </c>
      <c r="C1203" s="15" t="s">
        <v>22</v>
      </c>
      <c r="D1203" s="16">
        <v>44824.0</v>
      </c>
      <c r="E1203" s="16" t="s">
        <v>1831</v>
      </c>
      <c r="F1203" s="16" t="s">
        <v>766</v>
      </c>
      <c r="G1203" s="15" t="s">
        <v>1832</v>
      </c>
      <c r="H1203" s="20" t="s">
        <v>33</v>
      </c>
      <c r="I1203" s="13">
        <v>45001.0</v>
      </c>
      <c r="J1203" s="15" t="s">
        <v>615</v>
      </c>
      <c r="K1203" s="14" t="str">
        <f>IF(I1203=9001,VLOOKUP(J1203,'ISO-reference'!$C$1:$D$67,2,FALSE),IF(I1203=45001,VLOOKUP(J1203,'ISO-reference'!$A$1:$B$40,2,FALSE),IF(I1203=21001,VLOOKUP(J1203,'ISO-reference'!$E$1:$F$75,2,FALSE),"No ISO Mapping")))</f>
        <v> Eliminating Hazards and reducing OH&amp;S risks</v>
      </c>
      <c r="L1203" s="15" t="s">
        <v>30</v>
      </c>
      <c r="M1203" s="18"/>
      <c r="N1203" s="19">
        <f t="shared" si="45"/>
        <v>44884</v>
      </c>
      <c r="O1203" s="19">
        <v>44893.0</v>
      </c>
      <c r="P1203" s="14" t="s">
        <v>2253</v>
      </c>
      <c r="Q1203" s="13" t="str">
        <f t="shared" si="2"/>
        <v>Closed</v>
      </c>
      <c r="R1203" s="17">
        <f t="shared" si="41"/>
        <v>69</v>
      </c>
      <c r="S1203" s="17">
        <f t="shared" si="4"/>
        <v>9</v>
      </c>
      <c r="T1203" s="13">
        <v>1189.0</v>
      </c>
      <c r="U1203" s="13" t="s">
        <v>2081</v>
      </c>
    </row>
    <row r="1204" ht="15.75" hidden="1" customHeight="1">
      <c r="A1204" s="5">
        <v>1203.0</v>
      </c>
      <c r="B1204" s="39" t="s">
        <v>2254</v>
      </c>
      <c r="C1204" s="7" t="s">
        <v>153</v>
      </c>
      <c r="D1204" s="8">
        <v>44846.0</v>
      </c>
      <c r="E1204" s="8" t="s">
        <v>2129</v>
      </c>
      <c r="F1204" s="8" t="s">
        <v>2130</v>
      </c>
      <c r="G1204" s="7" t="s">
        <v>2131</v>
      </c>
      <c r="H1204" s="20" t="s">
        <v>33</v>
      </c>
      <c r="I1204" s="5">
        <v>9001.0</v>
      </c>
      <c r="J1204" s="7">
        <v>8.3</v>
      </c>
      <c r="K1204" s="6" t="str">
        <f>IF(I1204=9001,VLOOKUP(J1204,'ISO-reference'!$C$1:$D$67,2,FALSE),IF(I1204=45001,VLOOKUP(J1204,'ISO-reference'!$A$1:$B$40,2,FALSE),IF(I1204=21001,VLOOKUP(J1204,'ISO-reference'!$E$1:$F$75,2,FALSE),"No ISO Mapping")))</f>
        <v> Design &amp; development of products &amp; services</v>
      </c>
      <c r="L1204" s="7" t="s">
        <v>89</v>
      </c>
      <c r="M1204" s="11"/>
      <c r="N1204" s="12">
        <f t="shared" si="45"/>
        <v>44906</v>
      </c>
      <c r="O1204" s="12" t="s">
        <v>2081</v>
      </c>
      <c r="P1204" s="44"/>
      <c r="Q1204" s="5" t="str">
        <f t="shared" si="2"/>
        <v>Open</v>
      </c>
      <c r="R1204" s="10">
        <f t="shared" si="41"/>
        <v>362</v>
      </c>
      <c r="S1204" s="10">
        <f t="shared" si="4"/>
        <v>0</v>
      </c>
      <c r="T1204" s="5">
        <v>1224.0</v>
      </c>
      <c r="U1204" s="5" t="s">
        <v>2081</v>
      </c>
    </row>
    <row r="1205" ht="15.75" hidden="1" customHeight="1">
      <c r="A1205" s="13">
        <v>1204.0</v>
      </c>
      <c r="B1205" s="40" t="s">
        <v>2255</v>
      </c>
      <c r="C1205" s="15" t="s">
        <v>153</v>
      </c>
      <c r="D1205" s="16">
        <v>44846.0</v>
      </c>
      <c r="E1205" s="16" t="s">
        <v>2129</v>
      </c>
      <c r="F1205" s="16" t="s">
        <v>2130</v>
      </c>
      <c r="G1205" s="15" t="s">
        <v>2131</v>
      </c>
      <c r="H1205" s="20" t="s">
        <v>33</v>
      </c>
      <c r="I1205" s="13">
        <v>45001.0</v>
      </c>
      <c r="J1205" s="15" t="s">
        <v>456</v>
      </c>
      <c r="K1205" s="14" t="str">
        <f>IF(I1205=9001,VLOOKUP(J1205,'ISO-reference'!$C$1:$D$67,2,FALSE),IF(I1205=45001,VLOOKUP(J1205,'ISO-reference'!$A$1:$B$40,2,FALSE),IF(I1205=21001,VLOOKUP(J1205,'ISO-reference'!$E$1:$F$75,2,FALSE),"No ISO Mapping")))</f>
        <v> Hazard identification &amp; assessment of risks and opportunities</v>
      </c>
      <c r="L1205" s="15" t="s">
        <v>111</v>
      </c>
      <c r="M1205" s="18"/>
      <c r="N1205" s="19">
        <f t="shared" si="45"/>
        <v>44906</v>
      </c>
      <c r="O1205" s="19" t="s">
        <v>2081</v>
      </c>
      <c r="P1205" s="45"/>
      <c r="Q1205" s="13" t="str">
        <f t="shared" si="2"/>
        <v>Open</v>
      </c>
      <c r="R1205" s="17">
        <f t="shared" si="41"/>
        <v>362</v>
      </c>
      <c r="S1205" s="17">
        <f t="shared" si="4"/>
        <v>0</v>
      </c>
      <c r="T1205" s="13">
        <v>1217.0</v>
      </c>
      <c r="U1205" s="13" t="s">
        <v>2081</v>
      </c>
    </row>
    <row r="1206" ht="15.75" hidden="1" customHeight="1">
      <c r="A1206" s="5">
        <v>1205.0</v>
      </c>
      <c r="B1206" s="39" t="s">
        <v>2256</v>
      </c>
      <c r="C1206" s="7" t="s">
        <v>153</v>
      </c>
      <c r="D1206" s="8">
        <v>44846.0</v>
      </c>
      <c r="E1206" s="8" t="s">
        <v>2129</v>
      </c>
      <c r="F1206" s="8" t="s">
        <v>2130</v>
      </c>
      <c r="G1206" s="7" t="s">
        <v>2131</v>
      </c>
      <c r="H1206" s="20" t="s">
        <v>33</v>
      </c>
      <c r="I1206" s="5">
        <v>21001.0</v>
      </c>
      <c r="J1206" s="7" t="s">
        <v>971</v>
      </c>
      <c r="K1206" s="6" t="str">
        <f>IF(I1206=9001,VLOOKUP(J1206,'ISO-reference'!$C$1:$D$67,2,FALSE),IF(I1206=45001,VLOOKUP(J1206,'ISO-reference'!$A$1:$B$40,2,FALSE),IF(I1206=21001,VLOOKUP(J1206,'ISO-reference'!$E$1:$F$75,2,FALSE),"No ISO Mapping")))</f>
        <v>Satisfaction of learners, other beneficiaries and staff</v>
      </c>
      <c r="L1206" s="7" t="s">
        <v>111</v>
      </c>
      <c r="M1206" s="11"/>
      <c r="N1206" s="12">
        <f t="shared" si="45"/>
        <v>44906</v>
      </c>
      <c r="O1206" s="12" t="s">
        <v>2081</v>
      </c>
      <c r="P1206" s="44"/>
      <c r="Q1206" s="5" t="str">
        <f t="shared" si="2"/>
        <v>Open</v>
      </c>
      <c r="R1206" s="10">
        <f t="shared" si="41"/>
        <v>362</v>
      </c>
      <c r="S1206" s="10">
        <f t="shared" si="4"/>
        <v>0</v>
      </c>
      <c r="T1206" s="5">
        <v>1216.0</v>
      </c>
      <c r="U1206" s="5" t="s">
        <v>2081</v>
      </c>
    </row>
    <row r="1207" ht="15.75" hidden="1" customHeight="1">
      <c r="A1207" s="13">
        <v>1206.0</v>
      </c>
      <c r="B1207" s="40" t="s">
        <v>2257</v>
      </c>
      <c r="C1207" s="15" t="s">
        <v>153</v>
      </c>
      <c r="D1207" s="16">
        <v>44846.0</v>
      </c>
      <c r="E1207" s="16" t="s">
        <v>2129</v>
      </c>
      <c r="F1207" s="16" t="s">
        <v>2130</v>
      </c>
      <c r="G1207" s="15" t="s">
        <v>2131</v>
      </c>
      <c r="H1207" s="20" t="s">
        <v>33</v>
      </c>
      <c r="I1207" s="13">
        <v>9001.0</v>
      </c>
      <c r="J1207" s="15">
        <v>7.5</v>
      </c>
      <c r="K1207" s="14" t="str">
        <f>IF(I1207=9001,VLOOKUP(J1207,'ISO-reference'!$C$1:$D$67,2,FALSE),IF(I1207=45001,VLOOKUP(J1207,'ISO-reference'!$A$1:$B$40,2,FALSE),IF(I1207=21001,VLOOKUP(J1207,'ISO-reference'!$E$1:$F$75,2,FALSE),"No ISO Mapping")))</f>
        <v> Documented information</v>
      </c>
      <c r="L1207" s="15" t="s">
        <v>30</v>
      </c>
      <c r="M1207" s="18"/>
      <c r="N1207" s="19">
        <f t="shared" si="45"/>
        <v>44906</v>
      </c>
      <c r="O1207" s="19" t="s">
        <v>2081</v>
      </c>
      <c r="P1207" s="14"/>
      <c r="Q1207" s="13" t="str">
        <f t="shared" si="2"/>
        <v>Open</v>
      </c>
      <c r="R1207" s="17">
        <f t="shared" si="41"/>
        <v>362</v>
      </c>
      <c r="S1207" s="17">
        <f t="shared" si="4"/>
        <v>0</v>
      </c>
      <c r="T1207" s="13">
        <v>1220.0</v>
      </c>
      <c r="U1207" s="13" t="s">
        <v>2081</v>
      </c>
    </row>
    <row r="1208" ht="15.75" hidden="1" customHeight="1">
      <c r="A1208" s="5">
        <v>1207.0</v>
      </c>
      <c r="B1208" s="39" t="s">
        <v>2258</v>
      </c>
      <c r="C1208" s="7" t="s">
        <v>153</v>
      </c>
      <c r="D1208" s="8">
        <v>44846.0</v>
      </c>
      <c r="E1208" s="8" t="s">
        <v>2129</v>
      </c>
      <c r="F1208" s="8" t="s">
        <v>2130</v>
      </c>
      <c r="G1208" s="7" t="s">
        <v>2131</v>
      </c>
      <c r="H1208" s="20" t="s">
        <v>33</v>
      </c>
      <c r="I1208" s="5">
        <v>9001.0</v>
      </c>
      <c r="J1208" s="7">
        <v>7.5</v>
      </c>
      <c r="K1208" s="6" t="str">
        <f>IF(I1208=9001,VLOOKUP(J1208,'ISO-reference'!$C$1:$D$67,2,FALSE),IF(I1208=45001,VLOOKUP(J1208,'ISO-reference'!$A$1:$B$40,2,FALSE),IF(I1208=21001,VLOOKUP(J1208,'ISO-reference'!$E$1:$F$75,2,FALSE),"No ISO Mapping")))</f>
        <v> Documented information</v>
      </c>
      <c r="L1208" s="7" t="s">
        <v>30</v>
      </c>
      <c r="M1208" s="11"/>
      <c r="N1208" s="12">
        <f t="shared" si="45"/>
        <v>44906</v>
      </c>
      <c r="O1208" s="12" t="s">
        <v>2081</v>
      </c>
      <c r="P1208" s="6"/>
      <c r="Q1208" s="5" t="str">
        <f t="shared" si="2"/>
        <v>Open</v>
      </c>
      <c r="R1208" s="10">
        <f t="shared" si="41"/>
        <v>362</v>
      </c>
      <c r="S1208" s="10">
        <f t="shared" si="4"/>
        <v>0</v>
      </c>
      <c r="T1208" s="5">
        <v>1221.0</v>
      </c>
      <c r="U1208" s="5" t="s">
        <v>2081</v>
      </c>
    </row>
    <row r="1209" ht="15.75" hidden="1" customHeight="1">
      <c r="A1209" s="13">
        <v>1208.0</v>
      </c>
      <c r="B1209" s="40" t="s">
        <v>2259</v>
      </c>
      <c r="C1209" s="15" t="s">
        <v>153</v>
      </c>
      <c r="D1209" s="16">
        <v>44846.0</v>
      </c>
      <c r="E1209" s="16" t="s">
        <v>2129</v>
      </c>
      <c r="F1209" s="16" t="s">
        <v>2130</v>
      </c>
      <c r="G1209" s="15" t="s">
        <v>2131</v>
      </c>
      <c r="H1209" s="20" t="s">
        <v>33</v>
      </c>
      <c r="I1209" s="13">
        <v>9001.0</v>
      </c>
      <c r="J1209" s="15">
        <v>7.1</v>
      </c>
      <c r="K1209" s="14" t="str">
        <f>IF(I1209=9001,VLOOKUP(J1209,'ISO-reference'!$C$1:$D$67,2,FALSE),IF(I1209=45001,VLOOKUP(J1209,'ISO-reference'!$A$1:$B$40,2,FALSE),IF(I1209=21001,VLOOKUP(J1209,'ISO-reference'!$E$1:$F$75,2,FALSE),"No ISO Mapping")))</f>
        <v> Resources</v>
      </c>
      <c r="L1209" s="15" t="s">
        <v>111</v>
      </c>
      <c r="M1209" s="18"/>
      <c r="N1209" s="19">
        <f t="shared" si="45"/>
        <v>44906</v>
      </c>
      <c r="O1209" s="19" t="s">
        <v>2081</v>
      </c>
      <c r="P1209" s="14"/>
      <c r="Q1209" s="13" t="str">
        <f t="shared" si="2"/>
        <v>Open</v>
      </c>
      <c r="R1209" s="17">
        <f t="shared" si="41"/>
        <v>362</v>
      </c>
      <c r="S1209" s="17">
        <f t="shared" si="4"/>
        <v>0</v>
      </c>
      <c r="T1209" s="13">
        <v>1219.0</v>
      </c>
      <c r="U1209" s="13" t="s">
        <v>2081</v>
      </c>
    </row>
    <row r="1210" ht="15.75" hidden="1" customHeight="1">
      <c r="A1210" s="5">
        <v>1209.0</v>
      </c>
      <c r="B1210" s="39" t="s">
        <v>2260</v>
      </c>
      <c r="C1210" s="7" t="s">
        <v>153</v>
      </c>
      <c r="D1210" s="8">
        <v>44846.0</v>
      </c>
      <c r="E1210" s="8" t="s">
        <v>2129</v>
      </c>
      <c r="F1210" s="8" t="s">
        <v>2130</v>
      </c>
      <c r="G1210" s="7" t="s">
        <v>2131</v>
      </c>
      <c r="H1210" s="20" t="s">
        <v>33</v>
      </c>
      <c r="I1210" s="5">
        <v>9001.0</v>
      </c>
      <c r="J1210" s="7">
        <v>8.1</v>
      </c>
      <c r="K1210" s="6" t="str">
        <f>IF(I1210=9001,VLOOKUP(J1210,'ISO-reference'!$C$1:$D$67,2,FALSE),IF(I1210=45001,VLOOKUP(J1210,'ISO-reference'!$A$1:$B$40,2,FALSE),IF(I1210=21001,VLOOKUP(J1210,'ISO-reference'!$E$1:$F$75,2,FALSE),"No ISO Mapping")))</f>
        <v> Operational planning and control</v>
      </c>
      <c r="L1210" s="7" t="s">
        <v>30</v>
      </c>
      <c r="M1210" s="11"/>
      <c r="N1210" s="12">
        <f t="shared" si="45"/>
        <v>44906</v>
      </c>
      <c r="O1210" s="12" t="s">
        <v>2081</v>
      </c>
      <c r="P1210" s="6"/>
      <c r="Q1210" s="5" t="str">
        <f t="shared" si="2"/>
        <v>Open</v>
      </c>
      <c r="R1210" s="10">
        <f t="shared" si="41"/>
        <v>362</v>
      </c>
      <c r="S1210" s="10">
        <f t="shared" si="4"/>
        <v>0</v>
      </c>
      <c r="T1210" s="5">
        <v>1223.0</v>
      </c>
      <c r="U1210" s="5" t="s">
        <v>2081</v>
      </c>
    </row>
    <row r="1211" ht="15.75" hidden="1" customHeight="1">
      <c r="A1211" s="13">
        <v>1210.0</v>
      </c>
      <c r="B1211" s="40" t="s">
        <v>2261</v>
      </c>
      <c r="C1211" s="15" t="s">
        <v>153</v>
      </c>
      <c r="D1211" s="16">
        <v>44846.0</v>
      </c>
      <c r="E1211" s="16" t="s">
        <v>2129</v>
      </c>
      <c r="F1211" s="16" t="s">
        <v>2130</v>
      </c>
      <c r="G1211" s="15" t="s">
        <v>2131</v>
      </c>
      <c r="H1211" s="20" t="s">
        <v>33</v>
      </c>
      <c r="I1211" s="13">
        <v>9001.0</v>
      </c>
      <c r="J1211" s="15" t="s">
        <v>141</v>
      </c>
      <c r="K1211" s="14" t="str">
        <f>IF(I1211=9001,VLOOKUP(J1211,'ISO-reference'!$C$1:$D$67,2,FALSE),IF(I1211=45001,VLOOKUP(J1211,'ISO-reference'!$A$1:$B$40,2,FALSE),IF(I1211=21001,VLOOKUP(J1211,'ISO-reference'!$E$1:$F$75,2,FALSE),"No ISO Mapping")))</f>
        <v> Analysis &amp; evaluation</v>
      </c>
      <c r="L1211" s="15" t="s">
        <v>2155</v>
      </c>
      <c r="M1211" s="18"/>
      <c r="N1211" s="19">
        <f t="shared" si="45"/>
        <v>44906</v>
      </c>
      <c r="O1211" s="19">
        <v>45114.0</v>
      </c>
      <c r="P1211" s="14" t="s">
        <v>2262</v>
      </c>
      <c r="Q1211" s="13" t="str">
        <f t="shared" si="2"/>
        <v>Closed</v>
      </c>
      <c r="R1211" s="17">
        <f t="shared" si="41"/>
        <v>268</v>
      </c>
      <c r="S1211" s="17">
        <f t="shared" si="4"/>
        <v>208</v>
      </c>
      <c r="T1211" s="13">
        <v>1225.0</v>
      </c>
      <c r="U1211" s="13" t="s">
        <v>2081</v>
      </c>
    </row>
    <row r="1212" ht="15.75" hidden="1" customHeight="1">
      <c r="A1212" s="5">
        <v>1211.0</v>
      </c>
      <c r="B1212" s="39" t="s">
        <v>2263</v>
      </c>
      <c r="C1212" s="7" t="s">
        <v>153</v>
      </c>
      <c r="D1212" s="8">
        <v>44846.0</v>
      </c>
      <c r="E1212" s="8" t="s">
        <v>2129</v>
      </c>
      <c r="F1212" s="8" t="s">
        <v>2130</v>
      </c>
      <c r="G1212" s="7" t="s">
        <v>2131</v>
      </c>
      <c r="H1212" s="20" t="s">
        <v>33</v>
      </c>
      <c r="I1212" s="5">
        <v>9001.0</v>
      </c>
      <c r="J1212" s="7" t="s">
        <v>72</v>
      </c>
      <c r="K1212" s="6" t="str">
        <f>IF(I1212=9001,VLOOKUP(J1212,'ISO-reference'!$C$1:$D$67,2,FALSE),IF(I1212=45001,VLOOKUP(J1212,'ISO-reference'!$A$1:$B$40,2,FALSE),IF(I1212=21001,VLOOKUP(J1212,'ISO-reference'!$E$1:$F$75,2,FALSE),"No ISO Mapping")))</f>
        <v> Creating and updating</v>
      </c>
      <c r="L1212" s="7" t="s">
        <v>30</v>
      </c>
      <c r="M1212" s="11"/>
      <c r="N1212" s="12">
        <f t="shared" si="45"/>
        <v>44906</v>
      </c>
      <c r="O1212" s="12" t="s">
        <v>2081</v>
      </c>
      <c r="P1212" s="6"/>
      <c r="Q1212" s="5" t="str">
        <f t="shared" si="2"/>
        <v>Open</v>
      </c>
      <c r="R1212" s="10">
        <f t="shared" si="41"/>
        <v>362</v>
      </c>
      <c r="S1212" s="10">
        <f t="shared" si="4"/>
        <v>0</v>
      </c>
      <c r="T1212" s="5">
        <v>1222.0</v>
      </c>
      <c r="U1212" s="5" t="s">
        <v>2081</v>
      </c>
    </row>
    <row r="1213" ht="15.75" hidden="1" customHeight="1">
      <c r="A1213" s="13">
        <v>1212.0</v>
      </c>
      <c r="B1213" s="40" t="s">
        <v>2264</v>
      </c>
      <c r="C1213" s="15" t="s">
        <v>153</v>
      </c>
      <c r="D1213" s="16">
        <v>44846.0</v>
      </c>
      <c r="E1213" s="16" t="s">
        <v>2129</v>
      </c>
      <c r="F1213" s="16" t="s">
        <v>2130</v>
      </c>
      <c r="G1213" s="15" t="s">
        <v>2131</v>
      </c>
      <c r="H1213" s="20" t="s">
        <v>33</v>
      </c>
      <c r="I1213" s="13">
        <v>21001.0</v>
      </c>
      <c r="J1213" s="15">
        <v>6.1</v>
      </c>
      <c r="K1213" s="14" t="str">
        <f>IF(I1213=9001,VLOOKUP(J1213,'ISO-reference'!$C$1:$D$67,2,FALSE),IF(I1213=45001,VLOOKUP(J1213,'ISO-reference'!$A$1:$B$40,2,FALSE),IF(I1213=21001,VLOOKUP(J1213,'ISO-reference'!$E$1:$F$75,2,FALSE),"No ISO Mapping")))</f>
        <v> Actions to address risks &amp; opportunities</v>
      </c>
      <c r="L1213" s="15" t="s">
        <v>2155</v>
      </c>
      <c r="M1213" s="18"/>
      <c r="N1213" s="19">
        <f t="shared" si="45"/>
        <v>44906</v>
      </c>
      <c r="O1213" s="19">
        <v>45061.0</v>
      </c>
      <c r="P1213" s="14" t="s">
        <v>2265</v>
      </c>
      <c r="Q1213" s="13" t="str">
        <f t="shared" si="2"/>
        <v>Closed</v>
      </c>
      <c r="R1213" s="17">
        <f t="shared" si="41"/>
        <v>215</v>
      </c>
      <c r="S1213" s="17">
        <f t="shared" si="4"/>
        <v>155</v>
      </c>
      <c r="T1213" s="13">
        <v>1215.0</v>
      </c>
      <c r="U1213" s="13" t="s">
        <v>2081</v>
      </c>
    </row>
    <row r="1214" ht="15.75" hidden="1" customHeight="1">
      <c r="A1214" s="5">
        <v>1213.0</v>
      </c>
      <c r="B1214" s="39" t="s">
        <v>2266</v>
      </c>
      <c r="C1214" s="7" t="s">
        <v>153</v>
      </c>
      <c r="D1214" s="8">
        <v>44846.0</v>
      </c>
      <c r="E1214" s="8" t="s">
        <v>2129</v>
      </c>
      <c r="F1214" s="8" t="s">
        <v>2130</v>
      </c>
      <c r="G1214" s="7" t="s">
        <v>2131</v>
      </c>
      <c r="H1214" s="20" t="s">
        <v>33</v>
      </c>
      <c r="I1214" s="5">
        <v>9001.0</v>
      </c>
      <c r="J1214" s="7">
        <v>10.3</v>
      </c>
      <c r="K1214" s="6" t="str">
        <f>IF(I1214=9001,VLOOKUP(J1214,'ISO-reference'!$C$1:$D$67,2,FALSE),IF(I1214=45001,VLOOKUP(J1214,'ISO-reference'!$A$1:$B$40,2,FALSE),IF(I1214=21001,VLOOKUP(J1214,'ISO-reference'!$E$1:$F$75,2,FALSE),"No ISO Mapping")))</f>
        <v> Continual improvement</v>
      </c>
      <c r="L1214" s="7" t="s">
        <v>27</v>
      </c>
      <c r="M1214" s="11"/>
      <c r="N1214" s="12">
        <f t="shared" si="45"/>
        <v>44906</v>
      </c>
      <c r="O1214" s="12">
        <v>45061.0</v>
      </c>
      <c r="P1214" s="6" t="s">
        <v>2267</v>
      </c>
      <c r="Q1214" s="5" t="str">
        <f t="shared" si="2"/>
        <v>Closed</v>
      </c>
      <c r="R1214" s="10">
        <f t="shared" si="41"/>
        <v>215</v>
      </c>
      <c r="S1214" s="10">
        <f t="shared" si="4"/>
        <v>155</v>
      </c>
      <c r="T1214" s="5">
        <v>1218.0</v>
      </c>
      <c r="U1214" s="5" t="s">
        <v>2081</v>
      </c>
    </row>
    <row r="1215" ht="15.75" hidden="1" customHeight="1">
      <c r="A1215" s="13">
        <v>1214.0</v>
      </c>
      <c r="B1215" s="40" t="s">
        <v>2268</v>
      </c>
      <c r="C1215" s="15" t="s">
        <v>153</v>
      </c>
      <c r="D1215" s="16">
        <v>44847.0</v>
      </c>
      <c r="E1215" s="16" t="s">
        <v>1831</v>
      </c>
      <c r="F1215" s="16" t="s">
        <v>766</v>
      </c>
      <c r="G1215" s="15" t="s">
        <v>1832</v>
      </c>
      <c r="H1215" s="20" t="s">
        <v>33</v>
      </c>
      <c r="I1215" s="13">
        <v>9001.0</v>
      </c>
      <c r="J1215" s="15">
        <v>8.3</v>
      </c>
      <c r="K1215" s="14" t="str">
        <f>IF(I1215=9001,VLOOKUP(J1215,'ISO-reference'!$C$1:$D$67,2,FALSE),IF(I1215=45001,VLOOKUP(J1215,'ISO-reference'!$A$1:$B$40,2,FALSE),IF(I1215=21001,VLOOKUP(J1215,'ISO-reference'!$E$1:$F$75,2,FALSE),"No ISO Mapping")))</f>
        <v> Design &amp; development of products &amp; services</v>
      </c>
      <c r="L1215" s="15" t="s">
        <v>89</v>
      </c>
      <c r="M1215" s="18"/>
      <c r="N1215" s="19">
        <f t="shared" si="45"/>
        <v>44907</v>
      </c>
      <c r="O1215" s="19">
        <v>44872.0</v>
      </c>
      <c r="P1215" s="45" t="s">
        <v>2269</v>
      </c>
      <c r="Q1215" s="13" t="str">
        <f t="shared" si="2"/>
        <v>Closed</v>
      </c>
      <c r="R1215" s="17">
        <f t="shared" si="41"/>
        <v>25</v>
      </c>
      <c r="S1215" s="17">
        <f t="shared" si="4"/>
        <v>-35</v>
      </c>
      <c r="T1215" s="13">
        <v>1201.0</v>
      </c>
      <c r="U1215" s="13" t="s">
        <v>2081</v>
      </c>
    </row>
    <row r="1216" ht="15.75" hidden="1" customHeight="1">
      <c r="A1216" s="5">
        <v>1215.0</v>
      </c>
      <c r="B1216" s="39" t="s">
        <v>2270</v>
      </c>
      <c r="C1216" s="7" t="s">
        <v>153</v>
      </c>
      <c r="D1216" s="8">
        <v>44847.0</v>
      </c>
      <c r="E1216" s="8" t="s">
        <v>1831</v>
      </c>
      <c r="F1216" s="8" t="s">
        <v>766</v>
      </c>
      <c r="G1216" s="7" t="s">
        <v>1832</v>
      </c>
      <c r="H1216" s="20" t="s">
        <v>33</v>
      </c>
      <c r="I1216" s="5">
        <v>21001.0</v>
      </c>
      <c r="J1216" s="7">
        <v>10.2</v>
      </c>
      <c r="K1216" s="6" t="str">
        <f>IF(I1216=9001,VLOOKUP(J1216,'ISO-reference'!$C$1:$D$67,2,FALSE),IF(I1216=45001,VLOOKUP(J1216,'ISO-reference'!$A$1:$B$40,2,FALSE),IF(I1216=21001,VLOOKUP(J1216,'ISO-reference'!$E$1:$F$75,2,FALSE),"No ISO Mapping")))</f>
        <v>Continual Improvement</v>
      </c>
      <c r="L1216" s="7" t="s">
        <v>2155</v>
      </c>
      <c r="M1216" s="11"/>
      <c r="N1216" s="12">
        <f t="shared" si="45"/>
        <v>44907</v>
      </c>
      <c r="O1216" s="12">
        <v>44872.0</v>
      </c>
      <c r="P1216" s="6" t="s">
        <v>2271</v>
      </c>
      <c r="Q1216" s="5" t="str">
        <f t="shared" si="2"/>
        <v>Closed</v>
      </c>
      <c r="R1216" s="10">
        <f t="shared" si="41"/>
        <v>25</v>
      </c>
      <c r="S1216" s="10">
        <f t="shared" si="4"/>
        <v>-35</v>
      </c>
      <c r="T1216" s="5">
        <v>1193.0</v>
      </c>
      <c r="U1216" s="5" t="s">
        <v>2081</v>
      </c>
    </row>
    <row r="1217" ht="15.75" hidden="1" customHeight="1">
      <c r="A1217" s="13">
        <v>1216.0</v>
      </c>
      <c r="B1217" s="40" t="s">
        <v>2272</v>
      </c>
      <c r="C1217" s="15" t="s">
        <v>153</v>
      </c>
      <c r="D1217" s="16">
        <v>44847.0</v>
      </c>
      <c r="E1217" s="16" t="s">
        <v>1831</v>
      </c>
      <c r="F1217" s="16" t="s">
        <v>766</v>
      </c>
      <c r="G1217" s="15" t="s">
        <v>1832</v>
      </c>
      <c r="H1217" s="20" t="s">
        <v>33</v>
      </c>
      <c r="I1217" s="13">
        <v>21001.0</v>
      </c>
      <c r="J1217" s="15" t="s">
        <v>971</v>
      </c>
      <c r="K1217" s="14" t="str">
        <f>IF(I1217=9001,VLOOKUP(J1217,'ISO-reference'!$C$1:$D$67,2,FALSE),IF(I1217=45001,VLOOKUP(J1217,'ISO-reference'!$A$1:$B$40,2,FALSE),IF(I1217=21001,VLOOKUP(J1217,'ISO-reference'!$E$1:$F$75,2,FALSE),"No ISO Mapping")))</f>
        <v>Satisfaction of learners, other beneficiaries and staff</v>
      </c>
      <c r="L1217" s="15" t="s">
        <v>2155</v>
      </c>
      <c r="M1217" s="18"/>
      <c r="N1217" s="19">
        <f t="shared" si="45"/>
        <v>44907</v>
      </c>
      <c r="O1217" s="19">
        <v>44872.0</v>
      </c>
      <c r="P1217" s="14" t="s">
        <v>2273</v>
      </c>
      <c r="Q1217" s="13" t="str">
        <f t="shared" si="2"/>
        <v>Closed</v>
      </c>
      <c r="R1217" s="17">
        <f t="shared" si="41"/>
        <v>25</v>
      </c>
      <c r="S1217" s="17">
        <f t="shared" si="4"/>
        <v>-35</v>
      </c>
      <c r="T1217" s="13">
        <v>1194.0</v>
      </c>
      <c r="U1217" s="13" t="s">
        <v>2081</v>
      </c>
    </row>
    <row r="1218" ht="15.75" hidden="1" customHeight="1">
      <c r="A1218" s="5">
        <v>1217.0</v>
      </c>
      <c r="B1218" s="39" t="s">
        <v>2274</v>
      </c>
      <c r="C1218" s="7" t="s">
        <v>153</v>
      </c>
      <c r="D1218" s="8">
        <v>44847.0</v>
      </c>
      <c r="E1218" s="8" t="s">
        <v>1831</v>
      </c>
      <c r="F1218" s="8" t="s">
        <v>766</v>
      </c>
      <c r="G1218" s="7" t="s">
        <v>1832</v>
      </c>
      <c r="H1218" s="20" t="s">
        <v>33</v>
      </c>
      <c r="I1218" s="5">
        <v>21001.0</v>
      </c>
      <c r="J1218" s="7" t="s">
        <v>2275</v>
      </c>
      <c r="K1218" s="6" t="str">
        <f>IF(I1218=9001,VLOOKUP(J1218,'ISO-reference'!$C$1:$D$67,2,FALSE),IF(I1218=45001,VLOOKUP(J1218,'ISO-reference'!$A$1:$B$40,2,FALSE),IF(I1218=21001,VLOOKUP(J1218,'ISO-reference'!$E$1:$F$75,2,FALSE),"No ISO Mapping")))</f>
        <v>Additional requirements for special needs education (Competence)</v>
      </c>
      <c r="L1218" s="7" t="s">
        <v>2155</v>
      </c>
      <c r="M1218" s="11"/>
      <c r="N1218" s="12">
        <f t="shared" si="45"/>
        <v>44907</v>
      </c>
      <c r="O1218" s="12">
        <v>44872.0</v>
      </c>
      <c r="P1218" s="6" t="s">
        <v>2276</v>
      </c>
      <c r="Q1218" s="5" t="str">
        <f t="shared" si="2"/>
        <v>Closed</v>
      </c>
      <c r="R1218" s="10">
        <f t="shared" si="41"/>
        <v>25</v>
      </c>
      <c r="S1218" s="10">
        <f t="shared" si="4"/>
        <v>-35</v>
      </c>
      <c r="T1218" s="5">
        <v>1195.0</v>
      </c>
      <c r="U1218" s="5" t="s">
        <v>2081</v>
      </c>
    </row>
    <row r="1219" ht="15.75" hidden="1" customHeight="1">
      <c r="A1219" s="13">
        <v>1218.0</v>
      </c>
      <c r="B1219" s="40" t="s">
        <v>2277</v>
      </c>
      <c r="C1219" s="15" t="s">
        <v>153</v>
      </c>
      <c r="D1219" s="16">
        <v>44847.0</v>
      </c>
      <c r="E1219" s="16" t="s">
        <v>1831</v>
      </c>
      <c r="F1219" s="16" t="s">
        <v>766</v>
      </c>
      <c r="G1219" s="15" t="s">
        <v>1832</v>
      </c>
      <c r="H1219" s="20" t="s">
        <v>33</v>
      </c>
      <c r="I1219" s="13">
        <v>45001.0</v>
      </c>
      <c r="J1219" s="15" t="s">
        <v>72</v>
      </c>
      <c r="K1219" s="14" t="str">
        <f>IF(I1219=9001,VLOOKUP(J1219,'ISO-reference'!$C$1:$D$67,2,FALSE),IF(I1219=45001,VLOOKUP(J1219,'ISO-reference'!$A$1:$B$40,2,FALSE),IF(I1219=21001,VLOOKUP(J1219,'ISO-reference'!$E$1:$F$75,2,FALSE),"No ISO Mapping")))</f>
        <v> Creating and updating</v>
      </c>
      <c r="L1219" s="15" t="s">
        <v>30</v>
      </c>
      <c r="M1219" s="18"/>
      <c r="N1219" s="19">
        <f t="shared" si="45"/>
        <v>44907</v>
      </c>
      <c r="O1219" s="19">
        <v>44873.0</v>
      </c>
      <c r="P1219" s="14" t="s">
        <v>2278</v>
      </c>
      <c r="Q1219" s="13" t="str">
        <f t="shared" si="2"/>
        <v>Closed</v>
      </c>
      <c r="R1219" s="17">
        <f t="shared" si="41"/>
        <v>26</v>
      </c>
      <c r="S1219" s="17">
        <f t="shared" si="4"/>
        <v>-34</v>
      </c>
      <c r="T1219" s="13">
        <v>1196.0</v>
      </c>
      <c r="U1219" s="13" t="s">
        <v>2081</v>
      </c>
    </row>
    <row r="1220" ht="15.75" hidden="1" customHeight="1">
      <c r="A1220" s="5">
        <v>1219.0</v>
      </c>
      <c r="B1220" s="39" t="s">
        <v>2279</v>
      </c>
      <c r="C1220" s="7" t="s">
        <v>153</v>
      </c>
      <c r="D1220" s="8">
        <v>44847.0</v>
      </c>
      <c r="E1220" s="8" t="s">
        <v>1831</v>
      </c>
      <c r="F1220" s="8" t="s">
        <v>766</v>
      </c>
      <c r="G1220" s="7" t="s">
        <v>1832</v>
      </c>
      <c r="H1220" s="20" t="s">
        <v>33</v>
      </c>
      <c r="I1220" s="5">
        <v>45001.0</v>
      </c>
      <c r="J1220" s="7" t="s">
        <v>72</v>
      </c>
      <c r="K1220" s="6" t="str">
        <f>IF(I1220=9001,VLOOKUP(J1220,'ISO-reference'!$C$1:$D$67,2,FALSE),IF(I1220=45001,VLOOKUP(J1220,'ISO-reference'!$A$1:$B$40,2,FALSE),IF(I1220=21001,VLOOKUP(J1220,'ISO-reference'!$E$1:$F$75,2,FALSE),"No ISO Mapping")))</f>
        <v> Creating and updating</v>
      </c>
      <c r="L1220" s="7" t="s">
        <v>30</v>
      </c>
      <c r="M1220" s="11"/>
      <c r="N1220" s="12">
        <f t="shared" si="45"/>
        <v>44907</v>
      </c>
      <c r="O1220" s="12">
        <v>44873.0</v>
      </c>
      <c r="P1220" s="6" t="s">
        <v>2280</v>
      </c>
      <c r="Q1220" s="5" t="str">
        <f t="shared" si="2"/>
        <v>Closed</v>
      </c>
      <c r="R1220" s="10">
        <f t="shared" si="41"/>
        <v>26</v>
      </c>
      <c r="S1220" s="10">
        <f t="shared" si="4"/>
        <v>-34</v>
      </c>
      <c r="T1220" s="5">
        <v>1197.0</v>
      </c>
      <c r="U1220" s="5" t="s">
        <v>2081</v>
      </c>
    </row>
    <row r="1221" ht="15.75" hidden="1" customHeight="1">
      <c r="A1221" s="13">
        <v>1220.0</v>
      </c>
      <c r="B1221" s="40" t="s">
        <v>2281</v>
      </c>
      <c r="C1221" s="15" t="s">
        <v>153</v>
      </c>
      <c r="D1221" s="16">
        <v>44847.0</v>
      </c>
      <c r="E1221" s="16" t="s">
        <v>1831</v>
      </c>
      <c r="F1221" s="16" t="s">
        <v>766</v>
      </c>
      <c r="G1221" s="15" t="s">
        <v>1832</v>
      </c>
      <c r="H1221" s="20" t="s">
        <v>33</v>
      </c>
      <c r="I1221" s="13">
        <v>45001.0</v>
      </c>
      <c r="J1221" s="15" t="s">
        <v>615</v>
      </c>
      <c r="K1221" s="14" t="str">
        <f>IF(I1221=9001,VLOOKUP(J1221,'ISO-reference'!$C$1:$D$67,2,FALSE),IF(I1221=45001,VLOOKUP(J1221,'ISO-reference'!$A$1:$B$40,2,FALSE),IF(I1221=21001,VLOOKUP(J1221,'ISO-reference'!$E$1:$F$75,2,FALSE),"No ISO Mapping")))</f>
        <v> Eliminating Hazards and reducing OH&amp;S risks</v>
      </c>
      <c r="L1221" s="15" t="s">
        <v>30</v>
      </c>
      <c r="M1221" s="18"/>
      <c r="N1221" s="19">
        <f t="shared" si="45"/>
        <v>44907</v>
      </c>
      <c r="O1221" s="19">
        <v>44873.0</v>
      </c>
      <c r="P1221" s="14" t="s">
        <v>2282</v>
      </c>
      <c r="Q1221" s="13" t="str">
        <f t="shared" si="2"/>
        <v>Closed</v>
      </c>
      <c r="R1221" s="17">
        <f t="shared" si="41"/>
        <v>26</v>
      </c>
      <c r="S1221" s="17">
        <f t="shared" si="4"/>
        <v>-34</v>
      </c>
      <c r="T1221" s="13">
        <v>1198.0</v>
      </c>
      <c r="U1221" s="13" t="s">
        <v>2081</v>
      </c>
    </row>
    <row r="1222" ht="15.75" hidden="1" customHeight="1">
      <c r="A1222" s="5">
        <v>1221.0</v>
      </c>
      <c r="B1222" s="39" t="s">
        <v>2283</v>
      </c>
      <c r="C1222" s="7" t="s">
        <v>153</v>
      </c>
      <c r="D1222" s="8">
        <v>44847.0</v>
      </c>
      <c r="E1222" s="8" t="s">
        <v>1831</v>
      </c>
      <c r="F1222" s="8" t="s">
        <v>766</v>
      </c>
      <c r="G1222" s="7" t="s">
        <v>1832</v>
      </c>
      <c r="H1222" s="20" t="s">
        <v>33</v>
      </c>
      <c r="I1222" s="5">
        <v>45001.0</v>
      </c>
      <c r="J1222" s="7" t="s">
        <v>615</v>
      </c>
      <c r="K1222" s="6" t="str">
        <f>IF(I1222=9001,VLOOKUP(J1222,'ISO-reference'!$C$1:$D$67,2,FALSE),IF(I1222=45001,VLOOKUP(J1222,'ISO-reference'!$A$1:$B$40,2,FALSE),IF(I1222=21001,VLOOKUP(J1222,'ISO-reference'!$E$1:$F$75,2,FALSE),"No ISO Mapping")))</f>
        <v> Eliminating Hazards and reducing OH&amp;S risks</v>
      </c>
      <c r="L1222" s="7" t="s">
        <v>30</v>
      </c>
      <c r="M1222" s="11"/>
      <c r="N1222" s="12">
        <f t="shared" si="45"/>
        <v>44907</v>
      </c>
      <c r="O1222" s="12">
        <v>44893.0</v>
      </c>
      <c r="P1222" s="6" t="s">
        <v>2284</v>
      </c>
      <c r="Q1222" s="5" t="str">
        <f t="shared" si="2"/>
        <v>Closed</v>
      </c>
      <c r="R1222" s="10">
        <f t="shared" si="41"/>
        <v>46</v>
      </c>
      <c r="S1222" s="10">
        <f t="shared" si="4"/>
        <v>-14</v>
      </c>
      <c r="T1222" s="5">
        <v>1199.0</v>
      </c>
      <c r="U1222" s="5" t="s">
        <v>2081</v>
      </c>
    </row>
    <row r="1223" ht="15.75" hidden="1" customHeight="1">
      <c r="A1223" s="13">
        <v>1222.0</v>
      </c>
      <c r="B1223" s="40" t="s">
        <v>2285</v>
      </c>
      <c r="C1223" s="15" t="s">
        <v>153</v>
      </c>
      <c r="D1223" s="16">
        <v>44847.0</v>
      </c>
      <c r="E1223" s="16" t="s">
        <v>1831</v>
      </c>
      <c r="F1223" s="16" t="s">
        <v>766</v>
      </c>
      <c r="G1223" s="15" t="s">
        <v>1832</v>
      </c>
      <c r="H1223" s="20" t="s">
        <v>33</v>
      </c>
      <c r="I1223" s="13">
        <v>45001.0</v>
      </c>
      <c r="J1223" s="15" t="s">
        <v>615</v>
      </c>
      <c r="K1223" s="14" t="str">
        <f>IF(I1223=9001,VLOOKUP(J1223,'ISO-reference'!$C$1:$D$67,2,FALSE),IF(I1223=45001,VLOOKUP(J1223,'ISO-reference'!$A$1:$B$40,2,FALSE),IF(I1223=21001,VLOOKUP(J1223,'ISO-reference'!$E$1:$F$75,2,FALSE),"No ISO Mapping")))</f>
        <v> Eliminating Hazards and reducing OH&amp;S risks</v>
      </c>
      <c r="L1223" s="15" t="s">
        <v>30</v>
      </c>
      <c r="M1223" s="18"/>
      <c r="N1223" s="19">
        <f t="shared" si="45"/>
        <v>44907</v>
      </c>
      <c r="O1223" s="19">
        <v>44893.0</v>
      </c>
      <c r="P1223" s="14" t="s">
        <v>2286</v>
      </c>
      <c r="Q1223" s="13" t="str">
        <f t="shared" si="2"/>
        <v>Closed</v>
      </c>
      <c r="R1223" s="17">
        <f t="shared" si="41"/>
        <v>46</v>
      </c>
      <c r="S1223" s="17">
        <f t="shared" si="4"/>
        <v>-14</v>
      </c>
      <c r="T1223" s="13">
        <v>1200.0</v>
      </c>
      <c r="U1223" s="13" t="s">
        <v>2081</v>
      </c>
    </row>
    <row r="1224" ht="15.75" hidden="1" customHeight="1">
      <c r="A1224" s="5">
        <v>1223.0</v>
      </c>
      <c r="B1224" s="6" t="s">
        <v>2287</v>
      </c>
      <c r="C1224" s="7" t="s">
        <v>22</v>
      </c>
      <c r="D1224" s="8">
        <v>44973.0</v>
      </c>
      <c r="E1224" s="8" t="s">
        <v>23</v>
      </c>
      <c r="F1224" s="8" t="s">
        <v>24</v>
      </c>
      <c r="G1224" s="7" t="s">
        <v>25</v>
      </c>
      <c r="H1224" s="20" t="s">
        <v>105</v>
      </c>
      <c r="I1224" s="5">
        <v>21001.0</v>
      </c>
      <c r="J1224" s="7">
        <v>7.2</v>
      </c>
      <c r="K1224" s="6" t="str">
        <f>IF(I1224=9001,VLOOKUP(J1224,'ISO-reference'!$C$1:$D$67,2,FALSE),IF(I1224=45001,VLOOKUP(J1224,'ISO-reference'!$A$1:$B$40,2,FALSE),IF(I1224=21001,VLOOKUP(J1224,'ISO-reference'!$E$1:$F$75,2,FALSE),"No ISO Mapping")))</f>
        <v> Competence</v>
      </c>
      <c r="L1224" s="7" t="s">
        <v>35</v>
      </c>
      <c r="M1224" s="11"/>
      <c r="N1224" s="12">
        <f>GSF!$D1224+60</f>
        <v>45033</v>
      </c>
      <c r="O1224" s="12">
        <v>44980.0</v>
      </c>
      <c r="P1224" s="6" t="s">
        <v>2288</v>
      </c>
      <c r="Q1224" s="5" t="str">
        <f t="shared" si="2"/>
        <v>Closed</v>
      </c>
      <c r="R1224" s="10">
        <f t="shared" si="41"/>
        <v>7</v>
      </c>
      <c r="S1224" s="10">
        <f t="shared" si="4"/>
        <v>-53</v>
      </c>
      <c r="T1224" s="5">
        <v>1226.0</v>
      </c>
      <c r="U1224" s="5" t="s">
        <v>2081</v>
      </c>
    </row>
    <row r="1225" ht="15.75" hidden="1" customHeight="1">
      <c r="A1225" s="13">
        <v>1224.0</v>
      </c>
      <c r="B1225" s="14" t="s">
        <v>2289</v>
      </c>
      <c r="C1225" s="15" t="s">
        <v>22</v>
      </c>
      <c r="D1225" s="16">
        <v>44973.0</v>
      </c>
      <c r="E1225" s="16" t="s">
        <v>23</v>
      </c>
      <c r="F1225" s="16" t="s">
        <v>24</v>
      </c>
      <c r="G1225" s="15" t="s">
        <v>25</v>
      </c>
      <c r="H1225" s="20" t="s">
        <v>105</v>
      </c>
      <c r="I1225" s="13">
        <v>21001.0</v>
      </c>
      <c r="J1225" s="15">
        <v>7.5</v>
      </c>
      <c r="K1225" s="14" t="str">
        <f>IF(I1225=9001,VLOOKUP(J1225,'ISO-reference'!$C$1:$D$67,2,FALSE),IF(I1225=45001,VLOOKUP(J1225,'ISO-reference'!$A$1:$B$40,2,FALSE),IF(I1225=21001,VLOOKUP(J1225,'ISO-reference'!$E$1:$F$75,2,FALSE),"No ISO Mapping")))</f>
        <v> Documented information</v>
      </c>
      <c r="L1225" s="15" t="s">
        <v>35</v>
      </c>
      <c r="M1225" s="18"/>
      <c r="N1225" s="19">
        <f>GSF!$D1225+60</f>
        <v>45033</v>
      </c>
      <c r="O1225" s="19">
        <v>44991.0</v>
      </c>
      <c r="P1225" s="14" t="s">
        <v>2290</v>
      </c>
      <c r="Q1225" s="13" t="str">
        <f t="shared" si="2"/>
        <v>Closed</v>
      </c>
      <c r="R1225" s="17">
        <f t="shared" si="41"/>
        <v>18</v>
      </c>
      <c r="S1225" s="17">
        <f t="shared" si="4"/>
        <v>-42</v>
      </c>
      <c r="T1225" s="13">
        <v>1227.0</v>
      </c>
      <c r="U1225" s="13" t="s">
        <v>2081</v>
      </c>
    </row>
    <row r="1226" ht="15.75" hidden="1" customHeight="1">
      <c r="A1226" s="5">
        <v>1225.0</v>
      </c>
      <c r="B1226" s="6" t="s">
        <v>2291</v>
      </c>
      <c r="C1226" s="7" t="s">
        <v>22</v>
      </c>
      <c r="D1226" s="8">
        <v>44973.0</v>
      </c>
      <c r="E1226" s="8" t="s">
        <v>23</v>
      </c>
      <c r="F1226" s="8" t="s">
        <v>24</v>
      </c>
      <c r="G1226" s="7" t="s">
        <v>25</v>
      </c>
      <c r="H1226" s="20" t="s">
        <v>105</v>
      </c>
      <c r="I1226" s="5">
        <v>21001.0</v>
      </c>
      <c r="J1226" s="7">
        <v>7.5</v>
      </c>
      <c r="K1226" s="6" t="str">
        <f>IF(I1226=9001,VLOOKUP(J1226,'ISO-reference'!$C$1:$D$67,2,FALSE),IF(I1226=45001,VLOOKUP(J1226,'ISO-reference'!$A$1:$B$40,2,FALSE),IF(I1226=21001,VLOOKUP(J1226,'ISO-reference'!$E$1:$F$75,2,FALSE),"No ISO Mapping")))</f>
        <v> Documented information</v>
      </c>
      <c r="L1226" s="7" t="s">
        <v>35</v>
      </c>
      <c r="M1226" s="11"/>
      <c r="N1226" s="12">
        <f>GSF!$D1226+60</f>
        <v>45033</v>
      </c>
      <c r="O1226" s="12">
        <v>44980.0</v>
      </c>
      <c r="P1226" s="6" t="s">
        <v>2292</v>
      </c>
      <c r="Q1226" s="5" t="str">
        <f t="shared" si="2"/>
        <v>Closed</v>
      </c>
      <c r="R1226" s="10">
        <f t="shared" si="41"/>
        <v>7</v>
      </c>
      <c r="S1226" s="10">
        <f t="shared" si="4"/>
        <v>-53</v>
      </c>
      <c r="T1226" s="5">
        <v>1228.0</v>
      </c>
      <c r="U1226" s="5" t="s">
        <v>2081</v>
      </c>
    </row>
    <row r="1227" ht="15.75" hidden="1" customHeight="1">
      <c r="A1227" s="13">
        <v>1226.0</v>
      </c>
      <c r="B1227" s="14" t="s">
        <v>2293</v>
      </c>
      <c r="C1227" s="15" t="s">
        <v>22</v>
      </c>
      <c r="D1227" s="16">
        <v>44973.0</v>
      </c>
      <c r="E1227" s="16" t="s">
        <v>23</v>
      </c>
      <c r="F1227" s="16" t="s">
        <v>24</v>
      </c>
      <c r="G1227" s="15" t="s">
        <v>25</v>
      </c>
      <c r="H1227" s="20" t="s">
        <v>105</v>
      </c>
      <c r="I1227" s="13">
        <v>45001.0</v>
      </c>
      <c r="J1227" s="15">
        <v>7.3</v>
      </c>
      <c r="K1227" s="14" t="str">
        <f>IF(I1227=9001,VLOOKUP(J1227,'ISO-reference'!$C$1:$D$67,2,FALSE),IF(I1227=45001,VLOOKUP(J1227,'ISO-reference'!$A$1:$B$40,2,FALSE),IF(I1227=21001,VLOOKUP(J1227,'ISO-reference'!$E$1:$F$75,2,FALSE),"No ISO Mapping")))</f>
        <v> Awareness</v>
      </c>
      <c r="L1227" s="15" t="s">
        <v>30</v>
      </c>
      <c r="M1227" s="18"/>
      <c r="N1227" s="19">
        <f>GSF!$D1227+60</f>
        <v>45033</v>
      </c>
      <c r="O1227" s="19">
        <v>45001.0</v>
      </c>
      <c r="P1227" s="14" t="s">
        <v>2294</v>
      </c>
      <c r="Q1227" s="13" t="str">
        <f t="shared" si="2"/>
        <v>Closed</v>
      </c>
      <c r="R1227" s="17">
        <f t="shared" si="41"/>
        <v>28</v>
      </c>
      <c r="S1227" s="17">
        <f t="shared" si="4"/>
        <v>-32</v>
      </c>
      <c r="T1227" s="13">
        <v>1229.0</v>
      </c>
      <c r="U1227" s="13" t="s">
        <v>2081</v>
      </c>
    </row>
    <row r="1228" ht="15.75" hidden="1" customHeight="1">
      <c r="A1228" s="5">
        <v>1227.0</v>
      </c>
      <c r="B1228" s="6" t="s">
        <v>2295</v>
      </c>
      <c r="C1228" s="7" t="s">
        <v>22</v>
      </c>
      <c r="D1228" s="8">
        <v>44973.0</v>
      </c>
      <c r="E1228" s="8" t="s">
        <v>23</v>
      </c>
      <c r="F1228" s="8" t="s">
        <v>24</v>
      </c>
      <c r="G1228" s="7" t="s">
        <v>25</v>
      </c>
      <c r="H1228" s="20" t="s">
        <v>33</v>
      </c>
      <c r="I1228" s="5">
        <v>45001.0</v>
      </c>
      <c r="J1228" s="7">
        <v>7.5</v>
      </c>
      <c r="K1228" s="6" t="str">
        <f>IF(I1228=9001,VLOOKUP(J1228,'ISO-reference'!$C$1:$D$67,2,FALSE),IF(I1228=45001,VLOOKUP(J1228,'ISO-reference'!$A$1:$B$40,2,FALSE),IF(I1228=21001,VLOOKUP(J1228,'ISO-reference'!$E$1:$F$75,2,FALSE),"No ISO Mapping")))</f>
        <v> Documented information</v>
      </c>
      <c r="L1228" s="7" t="s">
        <v>512</v>
      </c>
      <c r="M1228" s="11"/>
      <c r="N1228" s="12">
        <f>GSF!$D1228+60</f>
        <v>45033</v>
      </c>
      <c r="O1228" s="12">
        <v>45021.0</v>
      </c>
      <c r="P1228" s="6" t="s">
        <v>2296</v>
      </c>
      <c r="Q1228" s="5" t="str">
        <f t="shared" si="2"/>
        <v>Closed</v>
      </c>
      <c r="R1228" s="10">
        <f t="shared" si="41"/>
        <v>48</v>
      </c>
      <c r="S1228" s="10">
        <f t="shared" si="4"/>
        <v>-12</v>
      </c>
      <c r="T1228" s="5">
        <v>1230.0</v>
      </c>
      <c r="U1228" s="5" t="s">
        <v>2081</v>
      </c>
    </row>
    <row r="1229" ht="15.75" hidden="1" customHeight="1">
      <c r="A1229" s="13">
        <v>1228.0</v>
      </c>
      <c r="B1229" s="14" t="s">
        <v>2297</v>
      </c>
      <c r="C1229" s="15" t="s">
        <v>22</v>
      </c>
      <c r="D1229" s="16">
        <v>44973.0</v>
      </c>
      <c r="E1229" s="16" t="s">
        <v>23</v>
      </c>
      <c r="F1229" s="16" t="s">
        <v>24</v>
      </c>
      <c r="G1229" s="15" t="s">
        <v>25</v>
      </c>
      <c r="H1229" s="20" t="s">
        <v>105</v>
      </c>
      <c r="I1229" s="13">
        <v>45001.0</v>
      </c>
      <c r="J1229" s="15" t="s">
        <v>615</v>
      </c>
      <c r="K1229" s="14" t="str">
        <f>IF(I1229=9001,VLOOKUP(J1229,'ISO-reference'!$C$1:$D$67,2,FALSE),IF(I1229=45001,VLOOKUP(J1229,'ISO-reference'!$A$1:$B$40,2,FALSE),IF(I1229=21001,VLOOKUP(J1229,'ISO-reference'!$E$1:$F$75,2,FALSE),"No ISO Mapping")))</f>
        <v> Eliminating Hazards and reducing OH&amp;S risks</v>
      </c>
      <c r="L1229" s="15" t="s">
        <v>30</v>
      </c>
      <c r="M1229" s="18"/>
      <c r="N1229" s="19">
        <f>GSF!$D1229+60</f>
        <v>45033</v>
      </c>
      <c r="O1229" s="19">
        <v>45005.0</v>
      </c>
      <c r="P1229" s="14" t="s">
        <v>2298</v>
      </c>
      <c r="Q1229" s="13" t="str">
        <f t="shared" si="2"/>
        <v>Closed</v>
      </c>
      <c r="R1229" s="17">
        <f t="shared" si="41"/>
        <v>32</v>
      </c>
      <c r="S1229" s="17">
        <f t="shared" si="4"/>
        <v>-28</v>
      </c>
      <c r="T1229" s="13">
        <v>1231.0</v>
      </c>
      <c r="U1229" s="13" t="s">
        <v>2081</v>
      </c>
    </row>
    <row r="1230" ht="15.75" hidden="1" customHeight="1">
      <c r="A1230" s="5">
        <v>1229.0</v>
      </c>
      <c r="B1230" s="6" t="s">
        <v>2299</v>
      </c>
      <c r="C1230" s="7" t="s">
        <v>22</v>
      </c>
      <c r="D1230" s="8">
        <v>44973.0</v>
      </c>
      <c r="E1230" s="8" t="s">
        <v>23</v>
      </c>
      <c r="F1230" s="8" t="s">
        <v>24</v>
      </c>
      <c r="G1230" s="7" t="s">
        <v>25</v>
      </c>
      <c r="H1230" s="20" t="s">
        <v>105</v>
      </c>
      <c r="I1230" s="5">
        <v>45001.0</v>
      </c>
      <c r="J1230" s="7" t="s">
        <v>615</v>
      </c>
      <c r="K1230" s="6" t="str">
        <f>IF(I1230=9001,VLOOKUP(J1230,'ISO-reference'!$C$1:$D$67,2,FALSE),IF(I1230=45001,VLOOKUP(J1230,'ISO-reference'!$A$1:$B$40,2,FALSE),IF(I1230=21001,VLOOKUP(J1230,'ISO-reference'!$E$1:$F$75,2,FALSE),"No ISO Mapping")))</f>
        <v> Eliminating Hazards and reducing OH&amp;S risks</v>
      </c>
      <c r="L1230" s="7" t="s">
        <v>30</v>
      </c>
      <c r="M1230" s="11"/>
      <c r="N1230" s="12">
        <f>GSF!$D1230+60</f>
        <v>45033</v>
      </c>
      <c r="O1230" s="12">
        <v>45005.0</v>
      </c>
      <c r="P1230" s="6" t="s">
        <v>2300</v>
      </c>
      <c r="Q1230" s="5" t="str">
        <f t="shared" si="2"/>
        <v>Closed</v>
      </c>
      <c r="R1230" s="10">
        <f t="shared" si="41"/>
        <v>32</v>
      </c>
      <c r="S1230" s="10">
        <f t="shared" si="4"/>
        <v>-28</v>
      </c>
      <c r="T1230" s="5">
        <v>1232.0</v>
      </c>
      <c r="U1230" s="5" t="s">
        <v>2081</v>
      </c>
    </row>
    <row r="1231" ht="15.75" hidden="1" customHeight="1">
      <c r="A1231" s="13">
        <v>1230.0</v>
      </c>
      <c r="B1231" s="14" t="s">
        <v>2301</v>
      </c>
      <c r="C1231" s="15" t="s">
        <v>22</v>
      </c>
      <c r="D1231" s="16">
        <v>44973.0</v>
      </c>
      <c r="E1231" s="16" t="s">
        <v>23</v>
      </c>
      <c r="F1231" s="16" t="s">
        <v>24</v>
      </c>
      <c r="G1231" s="15" t="s">
        <v>25</v>
      </c>
      <c r="H1231" s="20" t="s">
        <v>33</v>
      </c>
      <c r="I1231" s="13">
        <v>45001.0</v>
      </c>
      <c r="J1231" s="15">
        <v>9.1</v>
      </c>
      <c r="K1231" s="14" t="str">
        <f>IF(I1231=9001,VLOOKUP(J1231,'ISO-reference'!$C$1:$D$67,2,FALSE),IF(I1231=45001,VLOOKUP(J1231,'ISO-reference'!$A$1:$B$40,2,FALSE),IF(I1231=21001,VLOOKUP(J1231,'ISO-reference'!$E$1:$F$75,2,FALSE),"No ISO Mapping")))</f>
        <v> Monitoring, measurement, analysis &amp; performance evaluation</v>
      </c>
      <c r="L1231" s="15" t="s">
        <v>30</v>
      </c>
      <c r="M1231" s="18"/>
      <c r="N1231" s="19">
        <f>GSF!$D1231+60</f>
        <v>45033</v>
      </c>
      <c r="O1231" s="19">
        <v>45023.0</v>
      </c>
      <c r="P1231" s="14" t="s">
        <v>2302</v>
      </c>
      <c r="Q1231" s="13" t="str">
        <f t="shared" si="2"/>
        <v>Closed</v>
      </c>
      <c r="R1231" s="17">
        <f t="shared" si="41"/>
        <v>50</v>
      </c>
      <c r="S1231" s="17">
        <f t="shared" si="4"/>
        <v>-10</v>
      </c>
      <c r="T1231" s="13">
        <v>1233.0</v>
      </c>
      <c r="U1231" s="13" t="s">
        <v>2081</v>
      </c>
    </row>
    <row r="1232" ht="15.75" hidden="1" customHeight="1">
      <c r="A1232" s="5">
        <v>1231.0</v>
      </c>
      <c r="B1232" s="6" t="s">
        <v>2303</v>
      </c>
      <c r="C1232" s="7" t="s">
        <v>22</v>
      </c>
      <c r="D1232" s="8">
        <v>44973.0</v>
      </c>
      <c r="E1232" s="8" t="s">
        <v>23</v>
      </c>
      <c r="F1232" s="8" t="s">
        <v>24</v>
      </c>
      <c r="G1232" s="7" t="s">
        <v>25</v>
      </c>
      <c r="H1232" s="20" t="s">
        <v>33</v>
      </c>
      <c r="I1232" s="5">
        <v>9001.0</v>
      </c>
      <c r="J1232" s="7" t="s">
        <v>102</v>
      </c>
      <c r="K1232" s="6" t="str">
        <f>IF(I1232=9001,VLOOKUP(J1232,'ISO-reference'!$C$1:$D$67,2,FALSE),IF(I1232=45001,VLOOKUP(J1232,'ISO-reference'!$A$1:$B$40,2,FALSE),IF(I1232=21001,VLOOKUP(J1232,'ISO-reference'!$E$1:$F$75,2,FALSE),"No ISO Mapping")))</f>
        <v> Infrastructure</v>
      </c>
      <c r="L1232" s="7" t="s">
        <v>30</v>
      </c>
      <c r="M1232" s="11"/>
      <c r="N1232" s="12">
        <f>GSF!$D1232+60</f>
        <v>45033</v>
      </c>
      <c r="O1232" s="12">
        <v>44998.0</v>
      </c>
      <c r="P1232" s="6" t="s">
        <v>2304</v>
      </c>
      <c r="Q1232" s="5" t="str">
        <f t="shared" si="2"/>
        <v>Closed</v>
      </c>
      <c r="R1232" s="10">
        <f t="shared" si="41"/>
        <v>25</v>
      </c>
      <c r="S1232" s="10">
        <f t="shared" si="4"/>
        <v>-35</v>
      </c>
      <c r="T1232" s="5">
        <v>1234.0</v>
      </c>
      <c r="U1232" s="5" t="s">
        <v>2081</v>
      </c>
    </row>
    <row r="1233" ht="15.75" hidden="1" customHeight="1">
      <c r="A1233" s="13">
        <v>1232.0</v>
      </c>
      <c r="B1233" s="14" t="s">
        <v>2305</v>
      </c>
      <c r="C1233" s="15" t="s">
        <v>22</v>
      </c>
      <c r="D1233" s="16">
        <v>44973.0</v>
      </c>
      <c r="E1233" s="16" t="s">
        <v>23</v>
      </c>
      <c r="F1233" s="16" t="s">
        <v>24</v>
      </c>
      <c r="G1233" s="15" t="s">
        <v>25</v>
      </c>
      <c r="H1233" s="20" t="s">
        <v>105</v>
      </c>
      <c r="I1233" s="13">
        <v>9001.0</v>
      </c>
      <c r="J1233" s="15">
        <v>7.3</v>
      </c>
      <c r="K1233" s="14" t="str">
        <f>IF(I1233=9001,VLOOKUP(J1233,'ISO-reference'!$C$1:$D$67,2,FALSE),IF(I1233=45001,VLOOKUP(J1233,'ISO-reference'!$A$1:$B$40,2,FALSE),IF(I1233=21001,VLOOKUP(J1233,'ISO-reference'!$E$1:$F$75,2,FALSE),"No ISO Mapping")))</f>
        <v> Awareness</v>
      </c>
      <c r="L1233" s="15" t="s">
        <v>27</v>
      </c>
      <c r="M1233" s="18"/>
      <c r="N1233" s="19">
        <f>GSF!$D1233+60</f>
        <v>45033</v>
      </c>
      <c r="O1233" s="19">
        <v>45030.0</v>
      </c>
      <c r="P1233" s="14" t="s">
        <v>2306</v>
      </c>
      <c r="Q1233" s="13" t="str">
        <f t="shared" si="2"/>
        <v>Closed</v>
      </c>
      <c r="R1233" s="17">
        <f t="shared" si="41"/>
        <v>57</v>
      </c>
      <c r="S1233" s="17">
        <f t="shared" si="4"/>
        <v>-3</v>
      </c>
      <c r="T1233" s="13">
        <v>1235.0</v>
      </c>
      <c r="U1233" s="13" t="s">
        <v>2081</v>
      </c>
    </row>
    <row r="1234" ht="15.75" hidden="1" customHeight="1">
      <c r="A1234" s="5">
        <v>1233.0</v>
      </c>
      <c r="B1234" s="6" t="s">
        <v>2307</v>
      </c>
      <c r="C1234" s="7" t="s">
        <v>22</v>
      </c>
      <c r="D1234" s="8">
        <v>44973.0</v>
      </c>
      <c r="E1234" s="8" t="s">
        <v>23</v>
      </c>
      <c r="F1234" s="8" t="s">
        <v>24</v>
      </c>
      <c r="G1234" s="7" t="s">
        <v>25</v>
      </c>
      <c r="H1234" s="20" t="s">
        <v>105</v>
      </c>
      <c r="I1234" s="5">
        <v>9001.0</v>
      </c>
      <c r="J1234" s="7">
        <v>7.5</v>
      </c>
      <c r="K1234" s="6" t="str">
        <f>IF(I1234=9001,VLOOKUP(J1234,'ISO-reference'!$C$1:$D$67,2,FALSE),IF(I1234=45001,VLOOKUP(J1234,'ISO-reference'!$A$1:$B$40,2,FALSE),IF(I1234=21001,VLOOKUP(J1234,'ISO-reference'!$E$1:$F$75,2,FALSE),"No ISO Mapping")))</f>
        <v> Documented information</v>
      </c>
      <c r="L1234" s="7" t="s">
        <v>27</v>
      </c>
      <c r="M1234" s="11"/>
      <c r="N1234" s="12">
        <f>GSF!$D1234+60</f>
        <v>45033</v>
      </c>
      <c r="O1234" s="12">
        <v>45023.0</v>
      </c>
      <c r="P1234" s="6" t="s">
        <v>2308</v>
      </c>
      <c r="Q1234" s="5" t="str">
        <f t="shared" si="2"/>
        <v>Closed</v>
      </c>
      <c r="R1234" s="10">
        <f t="shared" si="41"/>
        <v>50</v>
      </c>
      <c r="S1234" s="10">
        <f t="shared" si="4"/>
        <v>-10</v>
      </c>
      <c r="T1234" s="5">
        <v>1236.0</v>
      </c>
      <c r="U1234" s="5" t="s">
        <v>2081</v>
      </c>
    </row>
    <row r="1235" ht="15.75" hidden="1" customHeight="1">
      <c r="A1235" s="13">
        <v>1234.0</v>
      </c>
      <c r="B1235" s="40" t="s">
        <v>2309</v>
      </c>
      <c r="C1235" s="15" t="s">
        <v>22</v>
      </c>
      <c r="D1235" s="16">
        <v>44973.0</v>
      </c>
      <c r="E1235" s="16" t="s">
        <v>23</v>
      </c>
      <c r="F1235" s="16" t="s">
        <v>92</v>
      </c>
      <c r="G1235" s="15" t="s">
        <v>1349</v>
      </c>
      <c r="H1235" s="20" t="s">
        <v>105</v>
      </c>
      <c r="I1235" s="13">
        <v>21001.0</v>
      </c>
      <c r="J1235" s="15">
        <v>5.3</v>
      </c>
      <c r="K1235" s="14" t="str">
        <f>IF(I1235=9001,VLOOKUP(J1235,'ISO-reference'!$C$1:$D$67,2,FALSE),IF(I1235=45001,VLOOKUP(J1235,'ISO-reference'!$A$1:$B$40,2,FALSE),IF(I1235=21001,VLOOKUP(J1235,'ISO-reference'!$E$1:$F$75,2,FALSE),"No ISO Mapping")))</f>
        <v> Role, Responsibility, Authority</v>
      </c>
      <c r="L1235" s="15" t="s">
        <v>27</v>
      </c>
      <c r="M1235" s="18"/>
      <c r="N1235" s="19">
        <f>GSF!$D1235+60</f>
        <v>45033</v>
      </c>
      <c r="O1235" s="19">
        <v>45026.0</v>
      </c>
      <c r="P1235" s="14" t="s">
        <v>2310</v>
      </c>
      <c r="Q1235" s="13" t="str">
        <f t="shared" si="2"/>
        <v>Closed</v>
      </c>
      <c r="R1235" s="17">
        <f t="shared" si="41"/>
        <v>53</v>
      </c>
      <c r="S1235" s="17">
        <f t="shared" si="4"/>
        <v>-7</v>
      </c>
      <c r="T1235" s="13">
        <v>1237.0</v>
      </c>
      <c r="U1235" s="13" t="s">
        <v>2081</v>
      </c>
    </row>
    <row r="1236" ht="15.75" hidden="1" customHeight="1">
      <c r="A1236" s="5">
        <v>1235.0</v>
      </c>
      <c r="B1236" s="39" t="s">
        <v>2311</v>
      </c>
      <c r="C1236" s="7" t="s">
        <v>22</v>
      </c>
      <c r="D1236" s="8">
        <v>44973.0</v>
      </c>
      <c r="E1236" s="8" t="s">
        <v>23</v>
      </c>
      <c r="F1236" s="8" t="s">
        <v>92</v>
      </c>
      <c r="G1236" s="7" t="s">
        <v>1349</v>
      </c>
      <c r="H1236" s="20" t="s">
        <v>105</v>
      </c>
      <c r="I1236" s="5">
        <v>21001.0</v>
      </c>
      <c r="J1236" s="7">
        <v>7.3</v>
      </c>
      <c r="K1236" s="6" t="str">
        <f>IF(I1236=9001,VLOOKUP(J1236,'ISO-reference'!$C$1:$D$67,2,FALSE),IF(I1236=45001,VLOOKUP(J1236,'ISO-reference'!$A$1:$B$40,2,FALSE),IF(I1236=21001,VLOOKUP(J1236,'ISO-reference'!$E$1:$F$75,2,FALSE),"No ISO Mapping")))</f>
        <v> Awareness</v>
      </c>
      <c r="L1236" s="7" t="s">
        <v>27</v>
      </c>
      <c r="M1236" s="11"/>
      <c r="N1236" s="12">
        <f>GSF!$D1236+60</f>
        <v>45033</v>
      </c>
      <c r="O1236" s="12">
        <v>45048.0</v>
      </c>
      <c r="P1236" s="6" t="s">
        <v>2312</v>
      </c>
      <c r="Q1236" s="5" t="str">
        <f t="shared" si="2"/>
        <v>Closed</v>
      </c>
      <c r="R1236" s="10">
        <f t="shared" si="41"/>
        <v>75</v>
      </c>
      <c r="S1236" s="10">
        <f t="shared" si="4"/>
        <v>15</v>
      </c>
      <c r="T1236" s="5">
        <v>1238.0</v>
      </c>
      <c r="U1236" s="5" t="s">
        <v>2081</v>
      </c>
    </row>
    <row r="1237" ht="15.75" hidden="1" customHeight="1">
      <c r="A1237" s="13">
        <v>1236.0</v>
      </c>
      <c r="B1237" s="40" t="s">
        <v>2313</v>
      </c>
      <c r="C1237" s="15" t="s">
        <v>22</v>
      </c>
      <c r="D1237" s="16">
        <v>44973.0</v>
      </c>
      <c r="E1237" s="16" t="s">
        <v>23</v>
      </c>
      <c r="F1237" s="16" t="s">
        <v>92</v>
      </c>
      <c r="G1237" s="15" t="s">
        <v>1349</v>
      </c>
      <c r="H1237" s="20" t="s">
        <v>105</v>
      </c>
      <c r="I1237" s="13">
        <v>21001.0</v>
      </c>
      <c r="J1237" s="15" t="s">
        <v>971</v>
      </c>
      <c r="K1237" s="14" t="str">
        <f>IF(I1237=9001,VLOOKUP(J1237,'ISO-reference'!$C$1:$D$67,2,FALSE),IF(I1237=45001,VLOOKUP(J1237,'ISO-reference'!$A$1:$B$40,2,FALSE),IF(I1237=21001,VLOOKUP(J1237,'ISO-reference'!$E$1:$F$75,2,FALSE),"No ISO Mapping")))</f>
        <v>Satisfaction of learners, other beneficiaries and staff</v>
      </c>
      <c r="L1237" s="15" t="s">
        <v>2155</v>
      </c>
      <c r="M1237" s="18"/>
      <c r="N1237" s="19">
        <f>GSF!$D1237+60</f>
        <v>45033</v>
      </c>
      <c r="O1237" s="19">
        <v>45026.0</v>
      </c>
      <c r="P1237" s="14" t="s">
        <v>2314</v>
      </c>
      <c r="Q1237" s="13" t="str">
        <f t="shared" si="2"/>
        <v>Closed</v>
      </c>
      <c r="R1237" s="17">
        <f t="shared" si="41"/>
        <v>53</v>
      </c>
      <c r="S1237" s="17">
        <f t="shared" si="4"/>
        <v>-7</v>
      </c>
      <c r="T1237" s="13">
        <v>1239.0</v>
      </c>
      <c r="U1237" s="13" t="s">
        <v>2081</v>
      </c>
    </row>
    <row r="1238" ht="15.75" hidden="1" customHeight="1">
      <c r="A1238" s="5">
        <v>1237.0</v>
      </c>
      <c r="B1238" s="39" t="s">
        <v>2315</v>
      </c>
      <c r="C1238" s="7" t="s">
        <v>22</v>
      </c>
      <c r="D1238" s="8">
        <v>44973.0</v>
      </c>
      <c r="E1238" s="8" t="s">
        <v>23</v>
      </c>
      <c r="F1238" s="8" t="s">
        <v>92</v>
      </c>
      <c r="G1238" s="7" t="s">
        <v>1349</v>
      </c>
      <c r="H1238" s="20" t="s">
        <v>105</v>
      </c>
      <c r="I1238" s="5">
        <v>45001.0</v>
      </c>
      <c r="J1238" s="7" t="s">
        <v>1064</v>
      </c>
      <c r="K1238" s="6" t="str">
        <f>IF(I1238=9001,VLOOKUP(J1238,'ISO-reference'!$C$1:$D$67,2,FALSE),IF(I1238=45001,VLOOKUP(J1238,'ISO-reference'!$A$1:$B$40,2,FALSE),IF(I1238=21001,VLOOKUP(J1238,'ISO-reference'!$E$1:$F$75,2,FALSE),"No ISO Mapping")))</f>
        <v> General (Documented Info)</v>
      </c>
      <c r="L1238" s="7" t="s">
        <v>30</v>
      </c>
      <c r="M1238" s="11"/>
      <c r="N1238" s="12">
        <f>GSF!$D1238+60</f>
        <v>45033</v>
      </c>
      <c r="O1238" s="12">
        <v>44981.0</v>
      </c>
      <c r="P1238" s="6" t="s">
        <v>2316</v>
      </c>
      <c r="Q1238" s="5" t="str">
        <f t="shared" si="2"/>
        <v>Closed</v>
      </c>
      <c r="R1238" s="10">
        <f t="shared" si="41"/>
        <v>8</v>
      </c>
      <c r="S1238" s="10">
        <f t="shared" si="4"/>
        <v>-52</v>
      </c>
      <c r="T1238" s="5">
        <v>1240.0</v>
      </c>
      <c r="U1238" s="5" t="s">
        <v>2081</v>
      </c>
    </row>
    <row r="1239" ht="15.75" hidden="1" customHeight="1">
      <c r="A1239" s="13">
        <v>1238.0</v>
      </c>
      <c r="B1239" s="40" t="s">
        <v>2317</v>
      </c>
      <c r="C1239" s="15" t="s">
        <v>22</v>
      </c>
      <c r="D1239" s="16">
        <v>44973.0</v>
      </c>
      <c r="E1239" s="16" t="s">
        <v>23</v>
      </c>
      <c r="F1239" s="16" t="s">
        <v>92</v>
      </c>
      <c r="G1239" s="15" t="s">
        <v>1349</v>
      </c>
      <c r="H1239" s="20" t="s">
        <v>105</v>
      </c>
      <c r="I1239" s="13">
        <v>45001.0</v>
      </c>
      <c r="J1239" s="15" t="s">
        <v>615</v>
      </c>
      <c r="K1239" s="14" t="str">
        <f>IF(I1239=9001,VLOOKUP(J1239,'ISO-reference'!$C$1:$D$67,2,FALSE),IF(I1239=45001,VLOOKUP(J1239,'ISO-reference'!$A$1:$B$40,2,FALSE),IF(I1239=21001,VLOOKUP(J1239,'ISO-reference'!$E$1:$F$75,2,FALSE),"No ISO Mapping")))</f>
        <v> Eliminating Hazards and reducing OH&amp;S risks</v>
      </c>
      <c r="L1239" s="15" t="s">
        <v>35</v>
      </c>
      <c r="M1239" s="18"/>
      <c r="N1239" s="19">
        <f>GSF!$D1239+60</f>
        <v>45033</v>
      </c>
      <c r="O1239" s="19">
        <v>44981.0</v>
      </c>
      <c r="P1239" s="14" t="s">
        <v>2318</v>
      </c>
      <c r="Q1239" s="13" t="str">
        <f t="shared" si="2"/>
        <v>Closed</v>
      </c>
      <c r="R1239" s="17">
        <f t="shared" si="41"/>
        <v>8</v>
      </c>
      <c r="S1239" s="17">
        <f t="shared" si="4"/>
        <v>-52</v>
      </c>
      <c r="T1239" s="13">
        <v>1241.0</v>
      </c>
      <c r="U1239" s="13" t="s">
        <v>2081</v>
      </c>
    </row>
    <row r="1240" ht="15.75" hidden="1" customHeight="1">
      <c r="A1240" s="5">
        <v>1239.0</v>
      </c>
      <c r="B1240" s="39" t="s">
        <v>2319</v>
      </c>
      <c r="C1240" s="7" t="s">
        <v>22</v>
      </c>
      <c r="D1240" s="8">
        <v>44973.0</v>
      </c>
      <c r="E1240" s="8" t="s">
        <v>23</v>
      </c>
      <c r="F1240" s="8" t="s">
        <v>92</v>
      </c>
      <c r="G1240" s="7" t="s">
        <v>1349</v>
      </c>
      <c r="H1240" s="20" t="s">
        <v>105</v>
      </c>
      <c r="I1240" s="5">
        <v>45001.0</v>
      </c>
      <c r="J1240" s="7" t="s">
        <v>138</v>
      </c>
      <c r="K1240" s="6" t="str">
        <f>IF(I1240=9001,VLOOKUP(J1240,'ISO-reference'!$C$1:$D$67,2,FALSE),IF(I1240=45001,VLOOKUP(J1240,'ISO-reference'!$A$1:$B$40,2,FALSE),IF(I1240=21001,VLOOKUP(J1240,'ISO-reference'!$E$1:$F$75,2,FALSE),"No ISO Mapping")))</f>
        <v> General (Performance Evaluation)</v>
      </c>
      <c r="L1240" s="7" t="s">
        <v>30</v>
      </c>
      <c r="M1240" s="11"/>
      <c r="N1240" s="12">
        <f>GSF!$D1240+60</f>
        <v>45033</v>
      </c>
      <c r="O1240" s="12">
        <v>44981.0</v>
      </c>
      <c r="P1240" s="6" t="s">
        <v>2320</v>
      </c>
      <c r="Q1240" s="5" t="str">
        <f t="shared" si="2"/>
        <v>Closed</v>
      </c>
      <c r="R1240" s="10">
        <f t="shared" si="41"/>
        <v>8</v>
      </c>
      <c r="S1240" s="10">
        <f t="shared" si="4"/>
        <v>-52</v>
      </c>
      <c r="T1240" s="5">
        <v>1242.0</v>
      </c>
      <c r="U1240" s="5" t="s">
        <v>2081</v>
      </c>
    </row>
    <row r="1241" ht="15.75" hidden="1" customHeight="1">
      <c r="A1241" s="13">
        <v>1240.0</v>
      </c>
      <c r="B1241" s="40" t="s">
        <v>2321</v>
      </c>
      <c r="C1241" s="15" t="s">
        <v>22</v>
      </c>
      <c r="D1241" s="16">
        <v>44973.0</v>
      </c>
      <c r="E1241" s="16" t="s">
        <v>23</v>
      </c>
      <c r="F1241" s="16" t="s">
        <v>92</v>
      </c>
      <c r="G1241" s="15" t="s">
        <v>1349</v>
      </c>
      <c r="H1241" s="20" t="s">
        <v>33</v>
      </c>
      <c r="I1241" s="13">
        <v>45001.0</v>
      </c>
      <c r="J1241" s="15">
        <v>8.2</v>
      </c>
      <c r="K1241" s="14" t="str">
        <f>IF(I1241=9001,VLOOKUP(J1241,'ISO-reference'!$C$1:$D$67,2,FALSE),IF(I1241=45001,VLOOKUP(J1241,'ISO-reference'!$A$1:$B$40,2,FALSE),IF(I1241=21001,VLOOKUP(J1241,'ISO-reference'!$E$1:$F$75,2,FALSE),"No ISO Mapping")))</f>
        <v> Emergency preparedness and response</v>
      </c>
      <c r="L1241" s="15" t="s">
        <v>30</v>
      </c>
      <c r="M1241" s="18"/>
      <c r="N1241" s="19">
        <f>GSF!$D1241+60</f>
        <v>45033</v>
      </c>
      <c r="O1241" s="19">
        <v>44981.0</v>
      </c>
      <c r="P1241" s="14" t="s">
        <v>2322</v>
      </c>
      <c r="Q1241" s="13" t="str">
        <f t="shared" si="2"/>
        <v>Closed</v>
      </c>
      <c r="R1241" s="17">
        <f t="shared" si="41"/>
        <v>8</v>
      </c>
      <c r="S1241" s="17">
        <f t="shared" si="4"/>
        <v>-52</v>
      </c>
      <c r="T1241" s="13">
        <v>1243.0</v>
      </c>
      <c r="U1241" s="13" t="s">
        <v>2081</v>
      </c>
    </row>
    <row r="1242" ht="15.75" hidden="1" customHeight="1">
      <c r="A1242" s="5">
        <v>1241.0</v>
      </c>
      <c r="B1242" s="39" t="s">
        <v>2323</v>
      </c>
      <c r="C1242" s="7" t="s">
        <v>22</v>
      </c>
      <c r="D1242" s="8">
        <v>44973.0</v>
      </c>
      <c r="E1242" s="8" t="s">
        <v>23</v>
      </c>
      <c r="F1242" s="8" t="s">
        <v>92</v>
      </c>
      <c r="G1242" s="7" t="s">
        <v>1349</v>
      </c>
      <c r="H1242" s="20" t="s">
        <v>33</v>
      </c>
      <c r="I1242" s="5">
        <v>45001.0</v>
      </c>
      <c r="J1242" s="7">
        <v>8.2</v>
      </c>
      <c r="K1242" s="6" t="str">
        <f>IF(I1242=9001,VLOOKUP(J1242,'ISO-reference'!$C$1:$D$67,2,FALSE),IF(I1242=45001,VLOOKUP(J1242,'ISO-reference'!$A$1:$B$40,2,FALSE),IF(I1242=21001,VLOOKUP(J1242,'ISO-reference'!$E$1:$F$75,2,FALSE),"No ISO Mapping")))</f>
        <v> Emergency preparedness and response</v>
      </c>
      <c r="L1242" s="7" t="s">
        <v>30</v>
      </c>
      <c r="M1242" s="11"/>
      <c r="N1242" s="12">
        <f>GSF!$D1242+60</f>
        <v>45033</v>
      </c>
      <c r="O1242" s="12">
        <v>44981.0</v>
      </c>
      <c r="P1242" s="6" t="s">
        <v>2324</v>
      </c>
      <c r="Q1242" s="5" t="str">
        <f t="shared" si="2"/>
        <v>Closed</v>
      </c>
      <c r="R1242" s="10">
        <f t="shared" si="41"/>
        <v>8</v>
      </c>
      <c r="S1242" s="10">
        <f t="shared" si="4"/>
        <v>-52</v>
      </c>
      <c r="T1242" s="5">
        <v>1244.0</v>
      </c>
      <c r="U1242" s="5" t="s">
        <v>2081</v>
      </c>
    </row>
    <row r="1243" ht="15.75" hidden="1" customHeight="1">
      <c r="A1243" s="13">
        <v>1242.0</v>
      </c>
      <c r="B1243" s="40" t="s">
        <v>2325</v>
      </c>
      <c r="C1243" s="15" t="s">
        <v>22</v>
      </c>
      <c r="D1243" s="16">
        <v>44973.0</v>
      </c>
      <c r="E1243" s="16" t="s">
        <v>23</v>
      </c>
      <c r="F1243" s="16" t="s">
        <v>92</v>
      </c>
      <c r="G1243" s="15" t="s">
        <v>1349</v>
      </c>
      <c r="H1243" s="20" t="s">
        <v>33</v>
      </c>
      <c r="I1243" s="13">
        <v>45001.0</v>
      </c>
      <c r="J1243" s="15">
        <v>8.2</v>
      </c>
      <c r="K1243" s="14" t="str">
        <f>IF(I1243=9001,VLOOKUP(J1243,'ISO-reference'!$C$1:$D$67,2,FALSE),IF(I1243=45001,VLOOKUP(J1243,'ISO-reference'!$A$1:$B$40,2,FALSE),IF(I1243=21001,VLOOKUP(J1243,'ISO-reference'!$E$1:$F$75,2,FALSE),"No ISO Mapping")))</f>
        <v> Emergency preparedness and response</v>
      </c>
      <c r="L1243" s="15" t="s">
        <v>30</v>
      </c>
      <c r="M1243" s="18"/>
      <c r="N1243" s="19">
        <f>GSF!$D1243+60</f>
        <v>45033</v>
      </c>
      <c r="O1243" s="19">
        <v>44981.0</v>
      </c>
      <c r="P1243" s="14" t="s">
        <v>2326</v>
      </c>
      <c r="Q1243" s="13" t="str">
        <f t="shared" si="2"/>
        <v>Closed</v>
      </c>
      <c r="R1243" s="17">
        <f t="shared" si="41"/>
        <v>8</v>
      </c>
      <c r="S1243" s="17">
        <f t="shared" si="4"/>
        <v>-52</v>
      </c>
      <c r="T1243" s="13">
        <v>1245.0</v>
      </c>
      <c r="U1243" s="13" t="s">
        <v>2081</v>
      </c>
    </row>
    <row r="1244" ht="15.75" customHeight="1">
      <c r="A1244" s="5">
        <v>1243.0</v>
      </c>
      <c r="B1244" s="39" t="s">
        <v>2327</v>
      </c>
      <c r="C1244" s="7" t="s">
        <v>22</v>
      </c>
      <c r="D1244" s="8">
        <v>44973.0</v>
      </c>
      <c r="E1244" s="8" t="s">
        <v>23</v>
      </c>
      <c r="F1244" s="8" t="s">
        <v>92</v>
      </c>
      <c r="G1244" s="7" t="s">
        <v>1349</v>
      </c>
      <c r="H1244" s="9" t="s">
        <v>26</v>
      </c>
      <c r="I1244" s="5">
        <v>45001.0</v>
      </c>
      <c r="J1244" s="7">
        <v>8.2</v>
      </c>
      <c r="K1244" s="6" t="str">
        <f>IF(I1244=9001,VLOOKUP(J1244,'ISO-reference'!$C$1:$D$67,2,FALSE),IF(I1244=45001,VLOOKUP(J1244,'ISO-reference'!$A$1:$B$40,2,FALSE),IF(I1244=21001,VLOOKUP(J1244,'ISO-reference'!$E$1:$F$75,2,FALSE),"No ISO Mapping")))</f>
        <v> Emergency preparedness and response</v>
      </c>
      <c r="L1244" s="7" t="s">
        <v>30</v>
      </c>
      <c r="M1244" s="11"/>
      <c r="N1244" s="12">
        <f>GSF!$D1244+60</f>
        <v>45033</v>
      </c>
      <c r="O1244" s="12">
        <v>44981.0</v>
      </c>
      <c r="P1244" s="6" t="s">
        <v>2328</v>
      </c>
      <c r="Q1244" s="5" t="str">
        <f t="shared" si="2"/>
        <v>Closed</v>
      </c>
      <c r="R1244" s="10">
        <f t="shared" si="41"/>
        <v>8</v>
      </c>
      <c r="S1244" s="10">
        <f t="shared" si="4"/>
        <v>-52</v>
      </c>
      <c r="T1244" s="5">
        <v>1246.0</v>
      </c>
      <c r="U1244" s="5" t="s">
        <v>2081</v>
      </c>
    </row>
    <row r="1245" ht="15.75" hidden="1" customHeight="1">
      <c r="A1245" s="13">
        <v>1244.0</v>
      </c>
      <c r="B1245" s="40" t="s">
        <v>2329</v>
      </c>
      <c r="C1245" s="15" t="s">
        <v>22</v>
      </c>
      <c r="D1245" s="16">
        <v>44973.0</v>
      </c>
      <c r="E1245" s="16" t="s">
        <v>23</v>
      </c>
      <c r="F1245" s="16" t="s">
        <v>92</v>
      </c>
      <c r="G1245" s="15" t="s">
        <v>1349</v>
      </c>
      <c r="H1245" s="20" t="s">
        <v>33</v>
      </c>
      <c r="I1245" s="13">
        <v>45001.0</v>
      </c>
      <c r="J1245" s="15">
        <v>8.2</v>
      </c>
      <c r="K1245" s="14" t="str">
        <f>IF(I1245=9001,VLOOKUP(J1245,'ISO-reference'!$C$1:$D$67,2,FALSE),IF(I1245=45001,VLOOKUP(J1245,'ISO-reference'!$A$1:$B$40,2,FALSE),IF(I1245=21001,VLOOKUP(J1245,'ISO-reference'!$E$1:$F$75,2,FALSE),"No ISO Mapping")))</f>
        <v> Emergency preparedness and response</v>
      </c>
      <c r="L1245" s="15" t="s">
        <v>30</v>
      </c>
      <c r="M1245" s="18"/>
      <c r="N1245" s="19">
        <f>GSF!$D1245+60</f>
        <v>45033</v>
      </c>
      <c r="O1245" s="19">
        <v>44981.0</v>
      </c>
      <c r="P1245" s="14" t="s">
        <v>2330</v>
      </c>
      <c r="Q1245" s="13" t="str">
        <f t="shared" si="2"/>
        <v>Closed</v>
      </c>
      <c r="R1245" s="17">
        <f t="shared" si="41"/>
        <v>8</v>
      </c>
      <c r="S1245" s="17">
        <f t="shared" si="4"/>
        <v>-52</v>
      </c>
      <c r="T1245" s="13">
        <v>1247.0</v>
      </c>
      <c r="U1245" s="13" t="s">
        <v>2081</v>
      </c>
    </row>
    <row r="1246" ht="15.75" hidden="1" customHeight="1">
      <c r="A1246" s="5">
        <v>1245.0</v>
      </c>
      <c r="B1246" s="39" t="s">
        <v>2331</v>
      </c>
      <c r="C1246" s="7" t="s">
        <v>22</v>
      </c>
      <c r="D1246" s="8">
        <v>44973.0</v>
      </c>
      <c r="E1246" s="8" t="s">
        <v>23</v>
      </c>
      <c r="F1246" s="8" t="s">
        <v>92</v>
      </c>
      <c r="G1246" s="7" t="s">
        <v>1349</v>
      </c>
      <c r="H1246" s="20" t="s">
        <v>105</v>
      </c>
      <c r="I1246" s="5">
        <v>45001.0</v>
      </c>
      <c r="J1246" s="7">
        <v>8.2</v>
      </c>
      <c r="K1246" s="6" t="str">
        <f>IF(I1246=9001,VLOOKUP(J1246,'ISO-reference'!$C$1:$D$67,2,FALSE),IF(I1246=45001,VLOOKUP(J1246,'ISO-reference'!$A$1:$B$40,2,FALSE),IF(I1246=21001,VLOOKUP(J1246,'ISO-reference'!$E$1:$F$75,2,FALSE),"No ISO Mapping")))</f>
        <v> Emergency preparedness and response</v>
      </c>
      <c r="L1246" s="7" t="s">
        <v>30</v>
      </c>
      <c r="M1246" s="11"/>
      <c r="N1246" s="12">
        <f>GSF!$D1246+60</f>
        <v>45033</v>
      </c>
      <c r="O1246" s="12">
        <v>44981.0</v>
      </c>
      <c r="P1246" s="6" t="s">
        <v>2332</v>
      </c>
      <c r="Q1246" s="5" t="str">
        <f t="shared" si="2"/>
        <v>Closed</v>
      </c>
      <c r="R1246" s="10">
        <f t="shared" si="41"/>
        <v>8</v>
      </c>
      <c r="S1246" s="10">
        <f t="shared" si="4"/>
        <v>-52</v>
      </c>
      <c r="T1246" s="5">
        <v>1248.0</v>
      </c>
      <c r="U1246" s="5" t="s">
        <v>2081</v>
      </c>
    </row>
    <row r="1247" ht="15.75" customHeight="1">
      <c r="A1247" s="13">
        <v>1246.0</v>
      </c>
      <c r="B1247" s="40" t="s">
        <v>2333</v>
      </c>
      <c r="C1247" s="15" t="s">
        <v>22</v>
      </c>
      <c r="D1247" s="16">
        <v>44973.0</v>
      </c>
      <c r="E1247" s="16" t="s">
        <v>23</v>
      </c>
      <c r="F1247" s="16" t="s">
        <v>92</v>
      </c>
      <c r="G1247" s="15" t="s">
        <v>1349</v>
      </c>
      <c r="H1247" s="9" t="s">
        <v>26</v>
      </c>
      <c r="I1247" s="13">
        <v>45001.0</v>
      </c>
      <c r="J1247" s="15" t="s">
        <v>971</v>
      </c>
      <c r="K1247" s="14" t="str">
        <f>IF(I1247=9001,VLOOKUP(J1247,'ISO-reference'!$C$1:$D$67,2,FALSE),IF(I1247=45001,VLOOKUP(J1247,'ISO-reference'!$A$1:$B$40,2,FALSE),IF(I1247=21001,VLOOKUP(J1247,'ISO-reference'!$E$1:$F$75,2,FALSE),"No ISO Mapping")))</f>
        <v> Evaluation of Complaince</v>
      </c>
      <c r="L1247" s="15" t="s">
        <v>30</v>
      </c>
      <c r="M1247" s="18"/>
      <c r="N1247" s="19">
        <f>GSF!$D1247+60</f>
        <v>45033</v>
      </c>
      <c r="O1247" s="19">
        <v>45042.0</v>
      </c>
      <c r="P1247" s="14" t="s">
        <v>2334</v>
      </c>
      <c r="Q1247" s="13" t="str">
        <f t="shared" si="2"/>
        <v>Closed</v>
      </c>
      <c r="R1247" s="17">
        <f t="shared" si="41"/>
        <v>69</v>
      </c>
      <c r="S1247" s="17">
        <f t="shared" si="4"/>
        <v>9</v>
      </c>
      <c r="T1247" s="13">
        <v>1249.0</v>
      </c>
      <c r="U1247" s="13" t="s">
        <v>2081</v>
      </c>
    </row>
    <row r="1248" ht="15.75" hidden="1" customHeight="1">
      <c r="A1248" s="5">
        <v>1247.0</v>
      </c>
      <c r="B1248" s="39" t="s">
        <v>2335</v>
      </c>
      <c r="C1248" s="7" t="s">
        <v>22</v>
      </c>
      <c r="D1248" s="8">
        <v>44973.0</v>
      </c>
      <c r="E1248" s="8" t="s">
        <v>23</v>
      </c>
      <c r="F1248" s="8" t="s">
        <v>92</v>
      </c>
      <c r="G1248" s="7" t="s">
        <v>1349</v>
      </c>
      <c r="H1248" s="20" t="s">
        <v>33</v>
      </c>
      <c r="I1248" s="5">
        <v>9001.0</v>
      </c>
      <c r="J1248" s="7">
        <v>7.2</v>
      </c>
      <c r="K1248" s="6" t="str">
        <f>IF(I1248=9001,VLOOKUP(J1248,'ISO-reference'!$C$1:$D$67,2,FALSE),IF(I1248=45001,VLOOKUP(J1248,'ISO-reference'!$A$1:$B$40,2,FALSE),IF(I1248=21001,VLOOKUP(J1248,'ISO-reference'!$E$1:$F$75,2,FALSE),"No ISO Mapping")))</f>
        <v> Competence</v>
      </c>
      <c r="L1248" s="7" t="s">
        <v>27</v>
      </c>
      <c r="M1248" s="11"/>
      <c r="N1248" s="12">
        <f>GSF!$D1248+60</f>
        <v>45033</v>
      </c>
      <c r="O1248" s="12">
        <v>44982.0</v>
      </c>
      <c r="P1248" s="6" t="s">
        <v>2336</v>
      </c>
      <c r="Q1248" s="5" t="str">
        <f t="shared" si="2"/>
        <v>Closed</v>
      </c>
      <c r="R1248" s="10">
        <f t="shared" si="41"/>
        <v>9</v>
      </c>
      <c r="S1248" s="10">
        <f t="shared" si="4"/>
        <v>-51</v>
      </c>
      <c r="T1248" s="5">
        <v>1250.0</v>
      </c>
      <c r="U1248" s="5" t="s">
        <v>2081</v>
      </c>
    </row>
    <row r="1249" ht="15.75" hidden="1" customHeight="1">
      <c r="A1249" s="13">
        <v>1248.0</v>
      </c>
      <c r="B1249" s="40" t="s">
        <v>2337</v>
      </c>
      <c r="C1249" s="15" t="s">
        <v>22</v>
      </c>
      <c r="D1249" s="16">
        <v>44973.0</v>
      </c>
      <c r="E1249" s="16" t="s">
        <v>23</v>
      </c>
      <c r="F1249" s="16" t="s">
        <v>92</v>
      </c>
      <c r="G1249" s="15" t="s">
        <v>1349</v>
      </c>
      <c r="H1249" s="20" t="s">
        <v>105</v>
      </c>
      <c r="I1249" s="13">
        <v>9001.0</v>
      </c>
      <c r="J1249" s="15" t="s">
        <v>72</v>
      </c>
      <c r="K1249" s="14" t="str">
        <f>IF(I1249=9001,VLOOKUP(J1249,'ISO-reference'!$C$1:$D$67,2,FALSE),IF(I1249=45001,VLOOKUP(J1249,'ISO-reference'!$A$1:$B$40,2,FALSE),IF(I1249=21001,VLOOKUP(J1249,'ISO-reference'!$E$1:$F$75,2,FALSE),"No ISO Mapping")))</f>
        <v> Creating and updating</v>
      </c>
      <c r="L1249" s="15" t="s">
        <v>27</v>
      </c>
      <c r="M1249" s="18"/>
      <c r="N1249" s="19">
        <f>GSF!$D1249+60</f>
        <v>45033</v>
      </c>
      <c r="O1249" s="19">
        <v>45026.0</v>
      </c>
      <c r="P1249" s="14" t="s">
        <v>2338</v>
      </c>
      <c r="Q1249" s="13" t="str">
        <f t="shared" si="2"/>
        <v>Closed</v>
      </c>
      <c r="R1249" s="17">
        <f t="shared" si="41"/>
        <v>53</v>
      </c>
      <c r="S1249" s="17">
        <f t="shared" si="4"/>
        <v>-7</v>
      </c>
      <c r="T1249" s="13">
        <v>1251.0</v>
      </c>
      <c r="U1249" s="13" t="s">
        <v>2081</v>
      </c>
    </row>
    <row r="1250" ht="15.75" hidden="1" customHeight="1">
      <c r="A1250" s="5">
        <v>1249.0</v>
      </c>
      <c r="B1250" s="39" t="s">
        <v>2339</v>
      </c>
      <c r="C1250" s="7" t="s">
        <v>22</v>
      </c>
      <c r="D1250" s="8">
        <v>45005.0</v>
      </c>
      <c r="E1250" s="8" t="s">
        <v>23</v>
      </c>
      <c r="F1250" s="8" t="s">
        <v>766</v>
      </c>
      <c r="G1250" s="7" t="s">
        <v>951</v>
      </c>
      <c r="H1250" s="20" t="s">
        <v>33</v>
      </c>
      <c r="I1250" s="5">
        <v>21001.0</v>
      </c>
      <c r="J1250" s="7">
        <v>6.1</v>
      </c>
      <c r="K1250" s="6" t="str">
        <f>IF(I1250=9001,VLOOKUP(J1250,'ISO-reference'!$C$1:$D$67,2,FALSE),IF(I1250=45001,VLOOKUP(J1250,'ISO-reference'!$A$1:$B$40,2,FALSE),IF(I1250=21001,VLOOKUP(J1250,'ISO-reference'!$E$1:$F$75,2,FALSE),"No ISO Mapping")))</f>
        <v> Actions to address risks &amp; opportunities</v>
      </c>
      <c r="L1250" s="7" t="s">
        <v>2155</v>
      </c>
      <c r="M1250" s="11"/>
      <c r="N1250" s="12">
        <f>GSF!$D1250+60</f>
        <v>45065</v>
      </c>
      <c r="O1250" s="12">
        <v>45022.0</v>
      </c>
      <c r="P1250" s="6" t="s">
        <v>2340</v>
      </c>
      <c r="Q1250" s="5" t="str">
        <f t="shared" si="2"/>
        <v>Closed</v>
      </c>
      <c r="R1250" s="10">
        <f t="shared" si="41"/>
        <v>17</v>
      </c>
      <c r="S1250" s="10">
        <f t="shared" si="4"/>
        <v>-43</v>
      </c>
      <c r="T1250" s="5">
        <v>1252.0</v>
      </c>
      <c r="U1250" s="5" t="s">
        <v>2081</v>
      </c>
    </row>
    <row r="1251" ht="15.75" hidden="1" customHeight="1">
      <c r="A1251" s="13">
        <v>1250.0</v>
      </c>
      <c r="B1251" s="40" t="s">
        <v>2341</v>
      </c>
      <c r="C1251" s="15" t="s">
        <v>22</v>
      </c>
      <c r="D1251" s="16">
        <v>45005.0</v>
      </c>
      <c r="E1251" s="16" t="s">
        <v>23</v>
      </c>
      <c r="F1251" s="16" t="s">
        <v>766</v>
      </c>
      <c r="G1251" s="15" t="s">
        <v>951</v>
      </c>
      <c r="H1251" s="20" t="s">
        <v>33</v>
      </c>
      <c r="I1251" s="13">
        <v>21001.0</v>
      </c>
      <c r="J1251" s="15">
        <v>6.1</v>
      </c>
      <c r="K1251" s="14" t="str">
        <f>IF(I1251=9001,VLOOKUP(J1251,'ISO-reference'!$C$1:$D$67,2,FALSE),IF(I1251=45001,VLOOKUP(J1251,'ISO-reference'!$A$1:$B$40,2,FALSE),IF(I1251=21001,VLOOKUP(J1251,'ISO-reference'!$E$1:$F$75,2,FALSE),"No ISO Mapping")))</f>
        <v> Actions to address risks &amp; opportunities</v>
      </c>
      <c r="L1251" s="15" t="s">
        <v>2155</v>
      </c>
      <c r="M1251" s="18"/>
      <c r="N1251" s="19">
        <f>GSF!$D1251+60</f>
        <v>45065</v>
      </c>
      <c r="O1251" s="19">
        <v>45022.0</v>
      </c>
      <c r="P1251" s="14" t="s">
        <v>2342</v>
      </c>
      <c r="Q1251" s="13" t="str">
        <f t="shared" si="2"/>
        <v>Closed</v>
      </c>
      <c r="R1251" s="17">
        <f t="shared" si="41"/>
        <v>17</v>
      </c>
      <c r="S1251" s="17">
        <f t="shared" si="4"/>
        <v>-43</v>
      </c>
      <c r="T1251" s="13">
        <v>1253.0</v>
      </c>
      <c r="U1251" s="13" t="s">
        <v>2081</v>
      </c>
    </row>
    <row r="1252" ht="15.75" hidden="1" customHeight="1">
      <c r="A1252" s="5">
        <v>1251.0</v>
      </c>
      <c r="B1252" s="39" t="s">
        <v>2343</v>
      </c>
      <c r="C1252" s="7" t="s">
        <v>22</v>
      </c>
      <c r="D1252" s="8">
        <v>45005.0</v>
      </c>
      <c r="E1252" s="8" t="s">
        <v>23</v>
      </c>
      <c r="F1252" s="8" t="s">
        <v>766</v>
      </c>
      <c r="G1252" s="7" t="s">
        <v>951</v>
      </c>
      <c r="H1252" s="20" t="s">
        <v>105</v>
      </c>
      <c r="I1252" s="5">
        <v>45001.0</v>
      </c>
      <c r="J1252" s="7">
        <v>7.3</v>
      </c>
      <c r="K1252" s="6" t="str">
        <f>IF(I1252=9001,VLOOKUP(J1252,'ISO-reference'!$C$1:$D$67,2,FALSE),IF(I1252=45001,VLOOKUP(J1252,'ISO-reference'!$A$1:$B$40,2,FALSE),IF(I1252=21001,VLOOKUP(J1252,'ISO-reference'!$E$1:$F$75,2,FALSE),"No ISO Mapping")))</f>
        <v> Awareness</v>
      </c>
      <c r="L1252" s="7" t="s">
        <v>27</v>
      </c>
      <c r="M1252" s="11"/>
      <c r="N1252" s="12">
        <f>GSF!$D1252+60</f>
        <v>45065</v>
      </c>
      <c r="O1252" s="12">
        <v>45022.0</v>
      </c>
      <c r="P1252" s="6" t="s">
        <v>2344</v>
      </c>
      <c r="Q1252" s="5" t="str">
        <f t="shared" si="2"/>
        <v>Closed</v>
      </c>
      <c r="R1252" s="10">
        <f t="shared" si="41"/>
        <v>17</v>
      </c>
      <c r="S1252" s="10">
        <f t="shared" si="4"/>
        <v>-43</v>
      </c>
      <c r="T1252" s="5">
        <v>1254.0</v>
      </c>
      <c r="U1252" s="5" t="s">
        <v>2081</v>
      </c>
    </row>
    <row r="1253" ht="15.75" hidden="1" customHeight="1">
      <c r="A1253" s="13">
        <v>1252.0</v>
      </c>
      <c r="B1253" s="40" t="s">
        <v>2345</v>
      </c>
      <c r="C1253" s="15" t="s">
        <v>22</v>
      </c>
      <c r="D1253" s="16">
        <v>45005.0</v>
      </c>
      <c r="E1253" s="16" t="s">
        <v>23</v>
      </c>
      <c r="F1253" s="16" t="s">
        <v>766</v>
      </c>
      <c r="G1253" s="15" t="s">
        <v>951</v>
      </c>
      <c r="H1253" s="20" t="s">
        <v>105</v>
      </c>
      <c r="I1253" s="13">
        <v>45001.0</v>
      </c>
      <c r="J1253" s="15" t="s">
        <v>72</v>
      </c>
      <c r="K1253" s="14" t="str">
        <f>IF(I1253=9001,VLOOKUP(J1253,'ISO-reference'!$C$1:$D$67,2,FALSE),IF(I1253=45001,VLOOKUP(J1253,'ISO-reference'!$A$1:$B$40,2,FALSE),IF(I1253=21001,VLOOKUP(J1253,'ISO-reference'!$E$1:$F$75,2,FALSE),"No ISO Mapping")))</f>
        <v> Creating and updating</v>
      </c>
      <c r="L1253" s="15" t="s">
        <v>30</v>
      </c>
      <c r="M1253" s="18"/>
      <c r="N1253" s="19">
        <f>GSF!$D1253+60</f>
        <v>45065</v>
      </c>
      <c r="O1253" s="19">
        <v>45022.0</v>
      </c>
      <c r="P1253" s="14" t="s">
        <v>2346</v>
      </c>
      <c r="Q1253" s="13" t="str">
        <f t="shared" si="2"/>
        <v>Closed</v>
      </c>
      <c r="R1253" s="17">
        <f t="shared" si="41"/>
        <v>17</v>
      </c>
      <c r="S1253" s="17">
        <f t="shared" si="4"/>
        <v>-43</v>
      </c>
      <c r="T1253" s="13">
        <v>1255.0</v>
      </c>
      <c r="U1253" s="13" t="s">
        <v>2081</v>
      </c>
    </row>
    <row r="1254" ht="15.75" hidden="1" customHeight="1">
      <c r="A1254" s="5">
        <v>1253.0</v>
      </c>
      <c r="B1254" s="39" t="s">
        <v>2347</v>
      </c>
      <c r="C1254" s="7" t="s">
        <v>22</v>
      </c>
      <c r="D1254" s="8">
        <v>45005.0</v>
      </c>
      <c r="E1254" s="8" t="s">
        <v>23</v>
      </c>
      <c r="F1254" s="8" t="s">
        <v>766</v>
      </c>
      <c r="G1254" s="7" t="s">
        <v>951</v>
      </c>
      <c r="H1254" s="20" t="s">
        <v>105</v>
      </c>
      <c r="I1254" s="5">
        <v>45001.0</v>
      </c>
      <c r="J1254" s="7" t="s">
        <v>72</v>
      </c>
      <c r="K1254" s="6" t="str">
        <f>IF(I1254=9001,VLOOKUP(J1254,'ISO-reference'!$C$1:$D$67,2,FALSE),IF(I1254=45001,VLOOKUP(J1254,'ISO-reference'!$A$1:$B$40,2,FALSE),IF(I1254=21001,VLOOKUP(J1254,'ISO-reference'!$E$1:$F$75,2,FALSE),"No ISO Mapping")))</f>
        <v> Creating and updating</v>
      </c>
      <c r="L1254" s="7" t="s">
        <v>30</v>
      </c>
      <c r="M1254" s="11"/>
      <c r="N1254" s="12">
        <f>GSF!$D1254+60</f>
        <v>45065</v>
      </c>
      <c r="O1254" s="12">
        <v>45022.0</v>
      </c>
      <c r="P1254" s="6" t="s">
        <v>2348</v>
      </c>
      <c r="Q1254" s="5" t="str">
        <f t="shared" si="2"/>
        <v>Closed</v>
      </c>
      <c r="R1254" s="10">
        <f t="shared" si="41"/>
        <v>17</v>
      </c>
      <c r="S1254" s="10">
        <f t="shared" si="4"/>
        <v>-43</v>
      </c>
      <c r="T1254" s="5">
        <v>1256.0</v>
      </c>
      <c r="U1254" s="5" t="s">
        <v>2081</v>
      </c>
    </row>
    <row r="1255" ht="15.75" hidden="1" customHeight="1">
      <c r="A1255" s="13">
        <v>1254.0</v>
      </c>
      <c r="B1255" s="40" t="s">
        <v>2349</v>
      </c>
      <c r="C1255" s="15" t="s">
        <v>22</v>
      </c>
      <c r="D1255" s="16">
        <v>45005.0</v>
      </c>
      <c r="E1255" s="16" t="s">
        <v>23</v>
      </c>
      <c r="F1255" s="16" t="s">
        <v>766</v>
      </c>
      <c r="G1255" s="15" t="s">
        <v>951</v>
      </c>
      <c r="H1255" s="20" t="s">
        <v>33</v>
      </c>
      <c r="I1255" s="13">
        <v>45001.0</v>
      </c>
      <c r="J1255" s="15" t="s">
        <v>72</v>
      </c>
      <c r="K1255" s="14" t="str">
        <f>IF(I1255=9001,VLOOKUP(J1255,'ISO-reference'!$C$1:$D$67,2,FALSE),IF(I1255=45001,VLOOKUP(J1255,'ISO-reference'!$A$1:$B$40,2,FALSE),IF(I1255=21001,VLOOKUP(J1255,'ISO-reference'!$E$1:$F$75,2,FALSE),"No ISO Mapping")))</f>
        <v> Creating and updating</v>
      </c>
      <c r="L1255" s="15" t="s">
        <v>30</v>
      </c>
      <c r="M1255" s="18"/>
      <c r="N1255" s="19">
        <f>GSF!$D1255+60</f>
        <v>45065</v>
      </c>
      <c r="O1255" s="19">
        <v>45042.0</v>
      </c>
      <c r="P1255" s="14" t="s">
        <v>2350</v>
      </c>
      <c r="Q1255" s="13" t="str">
        <f t="shared" si="2"/>
        <v>Closed</v>
      </c>
      <c r="R1255" s="17">
        <f t="shared" si="41"/>
        <v>37</v>
      </c>
      <c r="S1255" s="17">
        <f t="shared" si="4"/>
        <v>-23</v>
      </c>
      <c r="T1255" s="13">
        <v>1257.0</v>
      </c>
      <c r="U1255" s="13" t="s">
        <v>2081</v>
      </c>
    </row>
    <row r="1256" ht="15.75" hidden="1" customHeight="1">
      <c r="A1256" s="5">
        <v>1255.0</v>
      </c>
      <c r="B1256" s="39" t="s">
        <v>2351</v>
      </c>
      <c r="C1256" s="7" t="s">
        <v>22</v>
      </c>
      <c r="D1256" s="8">
        <v>45005.0</v>
      </c>
      <c r="E1256" s="8" t="s">
        <v>23</v>
      </c>
      <c r="F1256" s="8" t="s">
        <v>766</v>
      </c>
      <c r="G1256" s="7" t="s">
        <v>951</v>
      </c>
      <c r="H1256" s="20" t="s">
        <v>33</v>
      </c>
      <c r="I1256" s="5">
        <v>45001.0</v>
      </c>
      <c r="J1256" s="7" t="s">
        <v>88</v>
      </c>
      <c r="K1256" s="6" t="str">
        <f>IF(I1256=9001,VLOOKUP(J1256,'ISO-reference'!$C$1:$D$67,2,FALSE),IF(I1256=45001,VLOOKUP(J1256,'ISO-reference'!$A$1:$B$40,2,FALSE),IF(I1256=21001,VLOOKUP(J1256,'ISO-reference'!$E$1:$F$75,2,FALSE),"No ISO Mapping")))</f>
        <v> Control of documented information</v>
      </c>
      <c r="L1256" s="7" t="s">
        <v>30</v>
      </c>
      <c r="M1256" s="11"/>
      <c r="N1256" s="12">
        <f>GSF!$D1256+60</f>
        <v>45065</v>
      </c>
      <c r="O1256" s="12">
        <v>45022.0</v>
      </c>
      <c r="P1256" s="6" t="s">
        <v>2352</v>
      </c>
      <c r="Q1256" s="5" t="str">
        <f t="shared" si="2"/>
        <v>Closed</v>
      </c>
      <c r="R1256" s="10">
        <f t="shared" si="41"/>
        <v>17</v>
      </c>
      <c r="S1256" s="10">
        <f t="shared" si="4"/>
        <v>-43</v>
      </c>
      <c r="T1256" s="5">
        <v>1258.0</v>
      </c>
      <c r="U1256" s="5" t="s">
        <v>2081</v>
      </c>
    </row>
    <row r="1257" ht="15.75" hidden="1" customHeight="1">
      <c r="A1257" s="13">
        <v>1256.0</v>
      </c>
      <c r="B1257" s="40" t="s">
        <v>2353</v>
      </c>
      <c r="C1257" s="15" t="s">
        <v>22</v>
      </c>
      <c r="D1257" s="16">
        <v>45005.0</v>
      </c>
      <c r="E1257" s="16" t="s">
        <v>23</v>
      </c>
      <c r="F1257" s="16" t="s">
        <v>766</v>
      </c>
      <c r="G1257" s="15" t="s">
        <v>951</v>
      </c>
      <c r="H1257" s="20" t="s">
        <v>105</v>
      </c>
      <c r="I1257" s="13">
        <v>45001.0</v>
      </c>
      <c r="J1257" s="15" t="s">
        <v>88</v>
      </c>
      <c r="K1257" s="14" t="str">
        <f>IF(I1257=9001,VLOOKUP(J1257,'ISO-reference'!$C$1:$D$67,2,FALSE),IF(I1257=45001,VLOOKUP(J1257,'ISO-reference'!$A$1:$B$40,2,FALSE),IF(I1257=21001,VLOOKUP(J1257,'ISO-reference'!$E$1:$F$75,2,FALSE),"No ISO Mapping")))</f>
        <v> Control of documented information</v>
      </c>
      <c r="L1257" s="15" t="s">
        <v>30</v>
      </c>
      <c r="M1257" s="18"/>
      <c r="N1257" s="19">
        <f>GSF!$D1257+60</f>
        <v>45065</v>
      </c>
      <c r="O1257" s="19">
        <v>45022.0</v>
      </c>
      <c r="P1257" s="14" t="s">
        <v>2354</v>
      </c>
      <c r="Q1257" s="13" t="str">
        <f t="shared" si="2"/>
        <v>Closed</v>
      </c>
      <c r="R1257" s="17">
        <f t="shared" si="41"/>
        <v>17</v>
      </c>
      <c r="S1257" s="17">
        <f t="shared" si="4"/>
        <v>-43</v>
      </c>
      <c r="T1257" s="13">
        <v>1259.0</v>
      </c>
      <c r="U1257" s="13" t="s">
        <v>2081</v>
      </c>
    </row>
    <row r="1258" ht="15.75" hidden="1" customHeight="1">
      <c r="A1258" s="5">
        <v>1257.0</v>
      </c>
      <c r="B1258" s="39" t="s">
        <v>2355</v>
      </c>
      <c r="C1258" s="7" t="s">
        <v>22</v>
      </c>
      <c r="D1258" s="8">
        <v>45005.0</v>
      </c>
      <c r="E1258" s="8" t="s">
        <v>23</v>
      </c>
      <c r="F1258" s="8" t="s">
        <v>766</v>
      </c>
      <c r="G1258" s="7" t="s">
        <v>951</v>
      </c>
      <c r="H1258" s="20" t="s">
        <v>105</v>
      </c>
      <c r="I1258" s="5">
        <v>45001.0</v>
      </c>
      <c r="J1258" s="7" t="s">
        <v>88</v>
      </c>
      <c r="K1258" s="6" t="str">
        <f>IF(I1258=9001,VLOOKUP(J1258,'ISO-reference'!$C$1:$D$67,2,FALSE),IF(I1258=45001,VLOOKUP(J1258,'ISO-reference'!$A$1:$B$40,2,FALSE),IF(I1258=21001,VLOOKUP(J1258,'ISO-reference'!$E$1:$F$75,2,FALSE),"No ISO Mapping")))</f>
        <v> Control of documented information</v>
      </c>
      <c r="L1258" s="7" t="s">
        <v>30</v>
      </c>
      <c r="M1258" s="11"/>
      <c r="N1258" s="12">
        <f>GSF!$D1258+60</f>
        <v>45065</v>
      </c>
      <c r="O1258" s="12">
        <v>45025.0</v>
      </c>
      <c r="P1258" s="6" t="s">
        <v>2356</v>
      </c>
      <c r="Q1258" s="5" t="str">
        <f t="shared" si="2"/>
        <v>Closed</v>
      </c>
      <c r="R1258" s="10">
        <f t="shared" si="41"/>
        <v>20</v>
      </c>
      <c r="S1258" s="10">
        <f t="shared" si="4"/>
        <v>-40</v>
      </c>
      <c r="T1258" s="5">
        <v>1260.0</v>
      </c>
      <c r="U1258" s="5" t="s">
        <v>2081</v>
      </c>
    </row>
    <row r="1259" ht="15.75" hidden="1" customHeight="1">
      <c r="A1259" s="13">
        <v>1258.0</v>
      </c>
      <c r="B1259" s="40" t="s">
        <v>2357</v>
      </c>
      <c r="C1259" s="15" t="s">
        <v>22</v>
      </c>
      <c r="D1259" s="16">
        <v>45005.0</v>
      </c>
      <c r="E1259" s="16" t="s">
        <v>23</v>
      </c>
      <c r="F1259" s="16" t="s">
        <v>766</v>
      </c>
      <c r="G1259" s="15" t="s">
        <v>951</v>
      </c>
      <c r="H1259" s="20" t="s">
        <v>105</v>
      </c>
      <c r="I1259" s="13">
        <v>45001.0</v>
      </c>
      <c r="J1259" s="15" t="s">
        <v>615</v>
      </c>
      <c r="K1259" s="14" t="str">
        <f>IF(I1259=9001,VLOOKUP(J1259,'ISO-reference'!$C$1:$D$67,2,FALSE),IF(I1259=45001,VLOOKUP(J1259,'ISO-reference'!$A$1:$B$40,2,FALSE),IF(I1259=21001,VLOOKUP(J1259,'ISO-reference'!$E$1:$F$75,2,FALSE),"No ISO Mapping")))</f>
        <v> Eliminating Hazards and reducing OH&amp;S risks</v>
      </c>
      <c r="L1259" s="15" t="s">
        <v>30</v>
      </c>
      <c r="M1259" s="18"/>
      <c r="N1259" s="19">
        <f>GSF!$D1259+60</f>
        <v>45065</v>
      </c>
      <c r="O1259" s="19">
        <v>45042.0</v>
      </c>
      <c r="P1259" s="14" t="s">
        <v>2358</v>
      </c>
      <c r="Q1259" s="13" t="str">
        <f t="shared" si="2"/>
        <v>Closed</v>
      </c>
      <c r="R1259" s="17">
        <f t="shared" si="41"/>
        <v>37</v>
      </c>
      <c r="S1259" s="17">
        <f t="shared" si="4"/>
        <v>-23</v>
      </c>
      <c r="T1259" s="13">
        <v>1261.0</v>
      </c>
      <c r="U1259" s="13" t="s">
        <v>2081</v>
      </c>
    </row>
    <row r="1260" ht="15.75" customHeight="1">
      <c r="A1260" s="5">
        <v>1259.0</v>
      </c>
      <c r="B1260" s="39" t="s">
        <v>2359</v>
      </c>
      <c r="C1260" s="7" t="s">
        <v>22</v>
      </c>
      <c r="D1260" s="8">
        <v>45005.0</v>
      </c>
      <c r="E1260" s="8" t="s">
        <v>23</v>
      </c>
      <c r="F1260" s="8" t="s">
        <v>766</v>
      </c>
      <c r="G1260" s="7" t="s">
        <v>951</v>
      </c>
      <c r="H1260" s="9" t="s">
        <v>26</v>
      </c>
      <c r="I1260" s="5">
        <v>45001.0</v>
      </c>
      <c r="J1260" s="7" t="s">
        <v>615</v>
      </c>
      <c r="K1260" s="6" t="str">
        <f>IF(I1260=9001,VLOOKUP(J1260,'ISO-reference'!$C$1:$D$67,2,FALSE),IF(I1260=45001,VLOOKUP(J1260,'ISO-reference'!$A$1:$B$40,2,FALSE),IF(I1260=21001,VLOOKUP(J1260,'ISO-reference'!$E$1:$F$75,2,FALSE),"No ISO Mapping")))</f>
        <v> Eliminating Hazards and reducing OH&amp;S risks</v>
      </c>
      <c r="L1260" s="7" t="s">
        <v>30</v>
      </c>
      <c r="M1260" s="11"/>
      <c r="N1260" s="12">
        <f>GSF!$D1260+60</f>
        <v>45065</v>
      </c>
      <c r="O1260" s="12">
        <v>45042.0</v>
      </c>
      <c r="P1260" s="6" t="s">
        <v>2360</v>
      </c>
      <c r="Q1260" s="5" t="str">
        <f t="shared" si="2"/>
        <v>Closed</v>
      </c>
      <c r="R1260" s="10">
        <f t="shared" si="41"/>
        <v>37</v>
      </c>
      <c r="S1260" s="10">
        <f t="shared" si="4"/>
        <v>-23</v>
      </c>
      <c r="T1260" s="5">
        <v>1262.0</v>
      </c>
      <c r="U1260" s="5" t="s">
        <v>2081</v>
      </c>
    </row>
    <row r="1261" ht="15.75" customHeight="1">
      <c r="A1261" s="13">
        <v>1260.0</v>
      </c>
      <c r="B1261" s="40" t="s">
        <v>2361</v>
      </c>
      <c r="C1261" s="15" t="s">
        <v>22</v>
      </c>
      <c r="D1261" s="16">
        <v>45005.0</v>
      </c>
      <c r="E1261" s="16" t="s">
        <v>23</v>
      </c>
      <c r="F1261" s="16" t="s">
        <v>766</v>
      </c>
      <c r="G1261" s="15" t="s">
        <v>951</v>
      </c>
      <c r="H1261" s="9" t="s">
        <v>26</v>
      </c>
      <c r="I1261" s="13">
        <v>45001.0</v>
      </c>
      <c r="J1261" s="15" t="s">
        <v>615</v>
      </c>
      <c r="K1261" s="14" t="str">
        <f>IF(I1261=9001,VLOOKUP(J1261,'ISO-reference'!$C$1:$D$67,2,FALSE),IF(I1261=45001,VLOOKUP(J1261,'ISO-reference'!$A$1:$B$40,2,FALSE),IF(I1261=21001,VLOOKUP(J1261,'ISO-reference'!$E$1:$F$75,2,FALSE),"No ISO Mapping")))</f>
        <v> Eliminating Hazards and reducing OH&amp;S risks</v>
      </c>
      <c r="L1261" s="15" t="s">
        <v>30</v>
      </c>
      <c r="M1261" s="18"/>
      <c r="N1261" s="19">
        <f>GSF!$D1261+60</f>
        <v>45065</v>
      </c>
      <c r="O1261" s="19">
        <v>45042.0</v>
      </c>
      <c r="P1261" s="14" t="s">
        <v>2362</v>
      </c>
      <c r="Q1261" s="13" t="str">
        <f t="shared" si="2"/>
        <v>Closed</v>
      </c>
      <c r="R1261" s="17">
        <f t="shared" si="41"/>
        <v>37</v>
      </c>
      <c r="S1261" s="17">
        <f t="shared" si="4"/>
        <v>-23</v>
      </c>
      <c r="T1261" s="13">
        <v>1263.0</v>
      </c>
      <c r="U1261" s="13" t="s">
        <v>2081</v>
      </c>
    </row>
    <row r="1262" ht="15.75" hidden="1" customHeight="1">
      <c r="A1262" s="5">
        <v>1261.0</v>
      </c>
      <c r="B1262" s="39" t="s">
        <v>2363</v>
      </c>
      <c r="C1262" s="7" t="s">
        <v>22</v>
      </c>
      <c r="D1262" s="8">
        <v>45005.0</v>
      </c>
      <c r="E1262" s="8" t="s">
        <v>23</v>
      </c>
      <c r="F1262" s="8" t="s">
        <v>766</v>
      </c>
      <c r="G1262" s="7" t="s">
        <v>951</v>
      </c>
      <c r="H1262" s="20" t="s">
        <v>33</v>
      </c>
      <c r="I1262" s="5">
        <v>9001.0</v>
      </c>
      <c r="J1262" s="7">
        <v>7.3</v>
      </c>
      <c r="K1262" s="6" t="str">
        <f>IF(I1262=9001,VLOOKUP(J1262,'ISO-reference'!$C$1:$D$67,2,FALSE),IF(I1262=45001,VLOOKUP(J1262,'ISO-reference'!$A$1:$B$40,2,FALSE),IF(I1262=21001,VLOOKUP(J1262,'ISO-reference'!$E$1:$F$75,2,FALSE),"No ISO Mapping")))</f>
        <v> Awareness</v>
      </c>
      <c r="L1262" s="7" t="s">
        <v>35</v>
      </c>
      <c r="M1262" s="11"/>
      <c r="N1262" s="12">
        <f>GSF!$D1262+60</f>
        <v>45065</v>
      </c>
      <c r="O1262" s="12">
        <v>45025.0</v>
      </c>
      <c r="P1262" s="6" t="s">
        <v>2364</v>
      </c>
      <c r="Q1262" s="5" t="str">
        <f t="shared" si="2"/>
        <v>Closed</v>
      </c>
      <c r="R1262" s="10">
        <f t="shared" si="41"/>
        <v>20</v>
      </c>
      <c r="S1262" s="10">
        <f t="shared" si="4"/>
        <v>-40</v>
      </c>
      <c r="T1262" s="5">
        <v>1264.0</v>
      </c>
      <c r="U1262" s="5" t="s">
        <v>2081</v>
      </c>
    </row>
    <row r="1263" ht="15.75" hidden="1" customHeight="1">
      <c r="A1263" s="13">
        <v>1262.0</v>
      </c>
      <c r="B1263" s="40" t="s">
        <v>2365</v>
      </c>
      <c r="C1263" s="15" t="s">
        <v>22</v>
      </c>
      <c r="D1263" s="16">
        <v>45005.0</v>
      </c>
      <c r="E1263" s="16" t="s">
        <v>23</v>
      </c>
      <c r="F1263" s="16" t="s">
        <v>766</v>
      </c>
      <c r="G1263" s="15" t="s">
        <v>951</v>
      </c>
      <c r="H1263" s="20" t="s">
        <v>105</v>
      </c>
      <c r="I1263" s="13">
        <v>9001.0</v>
      </c>
      <c r="J1263" s="15" t="s">
        <v>1064</v>
      </c>
      <c r="K1263" s="14" t="str">
        <f>IF(I1263=9001,VLOOKUP(J1263,'ISO-reference'!$C$1:$D$67,2,FALSE),IF(I1263=45001,VLOOKUP(J1263,'ISO-reference'!$A$1:$B$40,2,FALSE),IF(I1263=21001,VLOOKUP(J1263,'ISO-reference'!$E$1:$F$75,2,FALSE),"No ISO Mapping")))</f>
        <v> General (Documented Info)</v>
      </c>
      <c r="L1263" s="15" t="s">
        <v>35</v>
      </c>
      <c r="M1263" s="18"/>
      <c r="N1263" s="19">
        <f>GSF!$D1263+60</f>
        <v>45065</v>
      </c>
      <c r="O1263" s="19">
        <v>45025.0</v>
      </c>
      <c r="P1263" s="14" t="s">
        <v>2366</v>
      </c>
      <c r="Q1263" s="13" t="str">
        <f t="shared" si="2"/>
        <v>Closed</v>
      </c>
      <c r="R1263" s="17">
        <f t="shared" si="41"/>
        <v>20</v>
      </c>
      <c r="S1263" s="17">
        <f t="shared" si="4"/>
        <v>-40</v>
      </c>
      <c r="T1263" s="13">
        <v>1265.0</v>
      </c>
      <c r="U1263" s="13" t="s">
        <v>2081</v>
      </c>
    </row>
    <row r="1264" ht="15.75" hidden="1" customHeight="1">
      <c r="A1264" s="5">
        <v>1263.0</v>
      </c>
      <c r="B1264" s="39" t="s">
        <v>2367</v>
      </c>
      <c r="C1264" s="7" t="s">
        <v>22</v>
      </c>
      <c r="D1264" s="8">
        <v>45005.0</v>
      </c>
      <c r="E1264" s="8" t="s">
        <v>23</v>
      </c>
      <c r="F1264" s="8" t="s">
        <v>766</v>
      </c>
      <c r="G1264" s="7" t="s">
        <v>951</v>
      </c>
      <c r="H1264" s="20" t="s">
        <v>33</v>
      </c>
      <c r="I1264" s="5">
        <v>9001.0</v>
      </c>
      <c r="J1264" s="7" t="s">
        <v>138</v>
      </c>
      <c r="K1264" s="6" t="str">
        <f>IF(I1264=9001,VLOOKUP(J1264,'ISO-reference'!$C$1:$D$67,2,FALSE),IF(I1264=45001,VLOOKUP(J1264,'ISO-reference'!$A$1:$B$40,2,FALSE),IF(I1264=21001,VLOOKUP(J1264,'ISO-reference'!$E$1:$F$75,2,FALSE),"No ISO Mapping")))</f>
        <v> General (Performance Evaluation)</v>
      </c>
      <c r="L1264" s="7" t="s">
        <v>35</v>
      </c>
      <c r="M1264" s="11"/>
      <c r="N1264" s="12">
        <f>GSF!$D1264+60</f>
        <v>45065</v>
      </c>
      <c r="O1264" s="12">
        <v>45042.0</v>
      </c>
      <c r="P1264" s="6" t="s">
        <v>2368</v>
      </c>
      <c r="Q1264" s="5" t="str">
        <f t="shared" si="2"/>
        <v>Closed</v>
      </c>
      <c r="R1264" s="10">
        <f t="shared" si="41"/>
        <v>37</v>
      </c>
      <c r="S1264" s="10">
        <f t="shared" si="4"/>
        <v>-23</v>
      </c>
      <c r="T1264" s="5">
        <v>1266.0</v>
      </c>
      <c r="U1264" s="5" t="s">
        <v>2081</v>
      </c>
    </row>
    <row r="1265" ht="15.75" hidden="1" customHeight="1">
      <c r="A1265" s="13">
        <v>1264.0</v>
      </c>
      <c r="B1265" s="40" t="s">
        <v>2369</v>
      </c>
      <c r="C1265" s="15" t="s">
        <v>22</v>
      </c>
      <c r="D1265" s="16">
        <v>45005.0</v>
      </c>
      <c r="E1265" s="16" t="s">
        <v>23</v>
      </c>
      <c r="F1265" s="16" t="s">
        <v>766</v>
      </c>
      <c r="G1265" s="15" t="s">
        <v>951</v>
      </c>
      <c r="H1265" s="20" t="s">
        <v>105</v>
      </c>
      <c r="I1265" s="13">
        <v>9001.0</v>
      </c>
      <c r="J1265" s="15" t="s">
        <v>141</v>
      </c>
      <c r="K1265" s="14" t="str">
        <f>IF(I1265=9001,VLOOKUP(J1265,'ISO-reference'!$C$1:$D$67,2,FALSE),IF(I1265=45001,VLOOKUP(J1265,'ISO-reference'!$A$1:$B$40,2,FALSE),IF(I1265=21001,VLOOKUP(J1265,'ISO-reference'!$E$1:$F$75,2,FALSE),"No ISO Mapping")))</f>
        <v> Analysis &amp; evaluation</v>
      </c>
      <c r="L1265" s="15" t="s">
        <v>35</v>
      </c>
      <c r="M1265" s="18"/>
      <c r="N1265" s="19">
        <f>GSF!$D1265+60</f>
        <v>45065</v>
      </c>
      <c r="O1265" s="19">
        <v>45042.0</v>
      </c>
      <c r="P1265" s="14" t="s">
        <v>2370</v>
      </c>
      <c r="Q1265" s="13" t="str">
        <f t="shared" si="2"/>
        <v>Closed</v>
      </c>
      <c r="R1265" s="17">
        <f t="shared" si="41"/>
        <v>37</v>
      </c>
      <c r="S1265" s="17">
        <f t="shared" si="4"/>
        <v>-23</v>
      </c>
      <c r="T1265" s="13">
        <v>1267.0</v>
      </c>
      <c r="U1265" s="13" t="s">
        <v>2081</v>
      </c>
    </row>
    <row r="1266" ht="15.75" hidden="1" customHeight="1">
      <c r="A1266" s="5">
        <v>1265.0</v>
      </c>
      <c r="B1266" s="6" t="s">
        <v>2371</v>
      </c>
      <c r="C1266" s="7" t="s">
        <v>22</v>
      </c>
      <c r="D1266" s="8">
        <v>45008.0</v>
      </c>
      <c r="E1266" s="8" t="s">
        <v>23</v>
      </c>
      <c r="F1266" s="8" t="s">
        <v>766</v>
      </c>
      <c r="G1266" s="7" t="s">
        <v>767</v>
      </c>
      <c r="H1266" s="20" t="s">
        <v>105</v>
      </c>
      <c r="I1266" s="5">
        <v>21001.0</v>
      </c>
      <c r="J1266" s="7" t="s">
        <v>2372</v>
      </c>
      <c r="K1266" s="6" t="str">
        <f>IF(I1266=9001,VLOOKUP(J1266,'ISO-reference'!$C$1:$D$67,2,FALSE),IF(I1266=45001,VLOOKUP(J1266,'ISO-reference'!$A$1:$B$40,2,FALSE),IF(I1266=21001,VLOOKUP(J1266,'ISO-reference'!$E$1:$F$75,2,FALSE),"No ISO Mapping")))</f>
        <v>Analysis and evaluation</v>
      </c>
      <c r="L1266" s="7" t="s">
        <v>35</v>
      </c>
      <c r="M1266" s="11"/>
      <c r="N1266" s="12">
        <f>GSF!$D1266+60</f>
        <v>45068</v>
      </c>
      <c r="O1266" s="12" t="s">
        <v>2081</v>
      </c>
      <c r="P1266" s="6"/>
      <c r="Q1266" s="5" t="str">
        <f t="shared" si="2"/>
        <v>Open</v>
      </c>
      <c r="R1266" s="10">
        <f t="shared" si="41"/>
        <v>200</v>
      </c>
      <c r="S1266" s="10">
        <f t="shared" si="4"/>
        <v>0</v>
      </c>
      <c r="T1266" s="5">
        <v>1268.0</v>
      </c>
      <c r="U1266" s="5" t="s">
        <v>2081</v>
      </c>
    </row>
    <row r="1267" ht="15.75" hidden="1" customHeight="1">
      <c r="A1267" s="13">
        <v>1266.0</v>
      </c>
      <c r="B1267" s="14" t="s">
        <v>2373</v>
      </c>
      <c r="C1267" s="15" t="s">
        <v>22</v>
      </c>
      <c r="D1267" s="16">
        <v>45008.0</v>
      </c>
      <c r="E1267" s="16" t="s">
        <v>23</v>
      </c>
      <c r="F1267" s="16" t="s">
        <v>766</v>
      </c>
      <c r="G1267" s="15" t="s">
        <v>767</v>
      </c>
      <c r="H1267" s="20" t="s">
        <v>105</v>
      </c>
      <c r="I1267" s="13">
        <v>45001.0</v>
      </c>
      <c r="J1267" s="15">
        <v>7.3</v>
      </c>
      <c r="K1267" s="14" t="str">
        <f>IF(I1267=9001,VLOOKUP(J1267,'ISO-reference'!$C$1:$D$67,2,FALSE),IF(I1267=45001,VLOOKUP(J1267,'ISO-reference'!$A$1:$B$40,2,FALSE),IF(I1267=21001,VLOOKUP(J1267,'ISO-reference'!$E$1:$F$75,2,FALSE),"No ISO Mapping")))</f>
        <v> Awareness</v>
      </c>
      <c r="L1267" s="15" t="s">
        <v>512</v>
      </c>
      <c r="M1267" s="18"/>
      <c r="N1267" s="19">
        <f>GSF!$D1267+60</f>
        <v>45068</v>
      </c>
      <c r="O1267" s="19" t="s">
        <v>2081</v>
      </c>
      <c r="P1267" s="14"/>
      <c r="Q1267" s="13" t="str">
        <f t="shared" si="2"/>
        <v>Open</v>
      </c>
      <c r="R1267" s="17">
        <f t="shared" si="41"/>
        <v>200</v>
      </c>
      <c r="S1267" s="17">
        <f t="shared" si="4"/>
        <v>0</v>
      </c>
      <c r="T1267" s="13">
        <v>1269.0</v>
      </c>
      <c r="U1267" s="13" t="s">
        <v>2081</v>
      </c>
    </row>
    <row r="1268" ht="15.75" hidden="1" customHeight="1">
      <c r="A1268" s="5">
        <v>1267.0</v>
      </c>
      <c r="B1268" s="6" t="s">
        <v>2374</v>
      </c>
      <c r="C1268" s="7" t="s">
        <v>22</v>
      </c>
      <c r="D1268" s="8">
        <v>45008.0</v>
      </c>
      <c r="E1268" s="8" t="s">
        <v>23</v>
      </c>
      <c r="F1268" s="8" t="s">
        <v>766</v>
      </c>
      <c r="G1268" s="7" t="s">
        <v>767</v>
      </c>
      <c r="H1268" s="20" t="s">
        <v>105</v>
      </c>
      <c r="I1268" s="5">
        <v>45001.0</v>
      </c>
      <c r="J1268" s="7">
        <v>7.3</v>
      </c>
      <c r="K1268" s="6" t="str">
        <f>IF(I1268=9001,VLOOKUP(J1268,'ISO-reference'!$C$1:$D$67,2,FALSE),IF(I1268=45001,VLOOKUP(J1268,'ISO-reference'!$A$1:$B$40,2,FALSE),IF(I1268=21001,VLOOKUP(J1268,'ISO-reference'!$E$1:$F$75,2,FALSE),"No ISO Mapping")))</f>
        <v> Awareness</v>
      </c>
      <c r="L1268" s="7" t="s">
        <v>27</v>
      </c>
      <c r="M1268" s="11"/>
      <c r="N1268" s="12">
        <f>GSF!$D1268+60</f>
        <v>45068</v>
      </c>
      <c r="O1268" s="12" t="s">
        <v>2081</v>
      </c>
      <c r="P1268" s="6"/>
      <c r="Q1268" s="5" t="str">
        <f t="shared" si="2"/>
        <v>Open</v>
      </c>
      <c r="R1268" s="10">
        <f t="shared" si="41"/>
        <v>200</v>
      </c>
      <c r="S1268" s="10">
        <f t="shared" si="4"/>
        <v>0</v>
      </c>
      <c r="T1268" s="5">
        <v>1270.0</v>
      </c>
      <c r="U1268" s="5" t="s">
        <v>2081</v>
      </c>
    </row>
    <row r="1269" ht="15.75" hidden="1" customHeight="1">
      <c r="A1269" s="13">
        <v>1268.0</v>
      </c>
      <c r="B1269" s="14" t="s">
        <v>2343</v>
      </c>
      <c r="C1269" s="15" t="s">
        <v>22</v>
      </c>
      <c r="D1269" s="16">
        <v>45008.0</v>
      </c>
      <c r="E1269" s="16" t="s">
        <v>23</v>
      </c>
      <c r="F1269" s="16" t="s">
        <v>766</v>
      </c>
      <c r="G1269" s="15" t="s">
        <v>767</v>
      </c>
      <c r="H1269" s="20" t="s">
        <v>105</v>
      </c>
      <c r="I1269" s="13">
        <v>45001.0</v>
      </c>
      <c r="J1269" s="15">
        <v>7.3</v>
      </c>
      <c r="K1269" s="14" t="str">
        <f>IF(I1269=9001,VLOOKUP(J1269,'ISO-reference'!$C$1:$D$67,2,FALSE),IF(I1269=45001,VLOOKUP(J1269,'ISO-reference'!$A$1:$B$40,2,FALSE),IF(I1269=21001,VLOOKUP(J1269,'ISO-reference'!$E$1:$F$75,2,FALSE),"No ISO Mapping")))</f>
        <v> Awareness</v>
      </c>
      <c r="L1269" s="15" t="s">
        <v>27</v>
      </c>
      <c r="M1269" s="18"/>
      <c r="N1269" s="19">
        <f>GSF!$D1269+60</f>
        <v>45068</v>
      </c>
      <c r="O1269" s="19">
        <v>45042.0</v>
      </c>
      <c r="P1269" s="14" t="s">
        <v>2375</v>
      </c>
      <c r="Q1269" s="13" t="str">
        <f t="shared" si="2"/>
        <v>Closed</v>
      </c>
      <c r="R1269" s="17">
        <f t="shared" si="41"/>
        <v>34</v>
      </c>
      <c r="S1269" s="17">
        <f t="shared" si="4"/>
        <v>-26</v>
      </c>
      <c r="T1269" s="13">
        <v>1271.0</v>
      </c>
      <c r="U1269" s="13" t="s">
        <v>2081</v>
      </c>
    </row>
    <row r="1270" ht="15.75" hidden="1" customHeight="1">
      <c r="A1270" s="5">
        <v>1269.0</v>
      </c>
      <c r="B1270" s="6" t="s">
        <v>2376</v>
      </c>
      <c r="C1270" s="7" t="s">
        <v>22</v>
      </c>
      <c r="D1270" s="8">
        <v>45008.0</v>
      </c>
      <c r="E1270" s="8" t="s">
        <v>23</v>
      </c>
      <c r="F1270" s="8" t="s">
        <v>766</v>
      </c>
      <c r="G1270" s="7" t="s">
        <v>767</v>
      </c>
      <c r="H1270" s="20" t="s">
        <v>33</v>
      </c>
      <c r="I1270" s="5">
        <v>45001.0</v>
      </c>
      <c r="J1270" s="7" t="s">
        <v>88</v>
      </c>
      <c r="K1270" s="6" t="str">
        <f>IF(I1270=9001,VLOOKUP(J1270,'ISO-reference'!$C$1:$D$67,2,FALSE),IF(I1270=45001,VLOOKUP(J1270,'ISO-reference'!$A$1:$B$40,2,FALSE),IF(I1270=21001,VLOOKUP(J1270,'ISO-reference'!$E$1:$F$75,2,FALSE),"No ISO Mapping")))</f>
        <v> Control of documented information</v>
      </c>
      <c r="L1270" s="7" t="s">
        <v>30</v>
      </c>
      <c r="M1270" s="11"/>
      <c r="N1270" s="12">
        <f>GSF!$D1270+60</f>
        <v>45068</v>
      </c>
      <c r="O1270" s="12">
        <v>45050.0</v>
      </c>
      <c r="P1270" s="6" t="s">
        <v>2377</v>
      </c>
      <c r="Q1270" s="5" t="str">
        <f t="shared" si="2"/>
        <v>Closed</v>
      </c>
      <c r="R1270" s="10">
        <f t="shared" si="41"/>
        <v>42</v>
      </c>
      <c r="S1270" s="10">
        <f t="shared" si="4"/>
        <v>-18</v>
      </c>
      <c r="T1270" s="5">
        <v>1272.0</v>
      </c>
      <c r="U1270" s="5" t="s">
        <v>2081</v>
      </c>
    </row>
    <row r="1271" ht="15.75" hidden="1" customHeight="1">
      <c r="A1271" s="13">
        <v>1270.0</v>
      </c>
      <c r="B1271" s="14" t="s">
        <v>2378</v>
      </c>
      <c r="C1271" s="15" t="s">
        <v>22</v>
      </c>
      <c r="D1271" s="16">
        <v>45008.0</v>
      </c>
      <c r="E1271" s="16" t="s">
        <v>23</v>
      </c>
      <c r="F1271" s="16" t="s">
        <v>766</v>
      </c>
      <c r="G1271" s="15" t="s">
        <v>767</v>
      </c>
      <c r="H1271" s="20" t="s">
        <v>105</v>
      </c>
      <c r="I1271" s="13">
        <v>45001.0</v>
      </c>
      <c r="J1271" s="15" t="s">
        <v>615</v>
      </c>
      <c r="K1271" s="14" t="str">
        <f>IF(I1271=9001,VLOOKUP(J1271,'ISO-reference'!$C$1:$D$67,2,FALSE),IF(I1271=45001,VLOOKUP(J1271,'ISO-reference'!$A$1:$B$40,2,FALSE),IF(I1271=21001,VLOOKUP(J1271,'ISO-reference'!$E$1:$F$75,2,FALSE),"No ISO Mapping")))</f>
        <v> Eliminating Hazards and reducing OH&amp;S risks</v>
      </c>
      <c r="L1271" s="15" t="s">
        <v>512</v>
      </c>
      <c r="M1271" s="18"/>
      <c r="N1271" s="19">
        <f>GSF!$D1271+60</f>
        <v>45068</v>
      </c>
      <c r="O1271" s="19">
        <v>45075.0</v>
      </c>
      <c r="P1271" s="14" t="s">
        <v>2379</v>
      </c>
      <c r="Q1271" s="13" t="str">
        <f t="shared" si="2"/>
        <v>Closed</v>
      </c>
      <c r="R1271" s="17">
        <f t="shared" si="41"/>
        <v>67</v>
      </c>
      <c r="S1271" s="17">
        <f t="shared" si="4"/>
        <v>7</v>
      </c>
      <c r="T1271" s="13">
        <v>1273.0</v>
      </c>
      <c r="U1271" s="13" t="s">
        <v>2081</v>
      </c>
    </row>
    <row r="1272" ht="15.75" hidden="1" customHeight="1">
      <c r="A1272" s="5">
        <v>1271.0</v>
      </c>
      <c r="B1272" s="6" t="s">
        <v>2380</v>
      </c>
      <c r="C1272" s="7" t="s">
        <v>22</v>
      </c>
      <c r="D1272" s="8">
        <v>45008.0</v>
      </c>
      <c r="E1272" s="8" t="s">
        <v>23</v>
      </c>
      <c r="F1272" s="8" t="s">
        <v>766</v>
      </c>
      <c r="G1272" s="7" t="s">
        <v>767</v>
      </c>
      <c r="H1272" s="20" t="s">
        <v>33</v>
      </c>
      <c r="I1272" s="5">
        <v>45001.0</v>
      </c>
      <c r="J1272" s="7" t="s">
        <v>615</v>
      </c>
      <c r="K1272" s="6" t="str">
        <f>IF(I1272=9001,VLOOKUP(J1272,'ISO-reference'!$C$1:$D$67,2,FALSE),IF(I1272=45001,VLOOKUP(J1272,'ISO-reference'!$A$1:$B$40,2,FALSE),IF(I1272=21001,VLOOKUP(J1272,'ISO-reference'!$E$1:$F$75,2,FALSE),"No ISO Mapping")))</f>
        <v> Eliminating Hazards and reducing OH&amp;S risks</v>
      </c>
      <c r="L1272" s="7" t="s">
        <v>30</v>
      </c>
      <c r="M1272" s="11"/>
      <c r="N1272" s="12">
        <f>GSF!$D1272+60</f>
        <v>45068</v>
      </c>
      <c r="O1272" s="12">
        <v>45042.0</v>
      </c>
      <c r="P1272" s="6" t="s">
        <v>2381</v>
      </c>
      <c r="Q1272" s="5" t="str">
        <f t="shared" si="2"/>
        <v>Closed</v>
      </c>
      <c r="R1272" s="10">
        <f t="shared" si="41"/>
        <v>34</v>
      </c>
      <c r="S1272" s="10">
        <f t="shared" si="4"/>
        <v>-26</v>
      </c>
      <c r="T1272" s="5">
        <v>1274.0</v>
      </c>
      <c r="U1272" s="5" t="s">
        <v>2081</v>
      </c>
    </row>
    <row r="1273" ht="15.75" hidden="1" customHeight="1">
      <c r="A1273" s="13">
        <v>1272.0</v>
      </c>
      <c r="B1273" s="14" t="s">
        <v>2382</v>
      </c>
      <c r="C1273" s="15" t="s">
        <v>22</v>
      </c>
      <c r="D1273" s="16">
        <v>45008.0</v>
      </c>
      <c r="E1273" s="16" t="s">
        <v>23</v>
      </c>
      <c r="F1273" s="16" t="s">
        <v>766</v>
      </c>
      <c r="G1273" s="15" t="s">
        <v>767</v>
      </c>
      <c r="H1273" s="20" t="s">
        <v>105</v>
      </c>
      <c r="I1273" s="13">
        <v>45001.0</v>
      </c>
      <c r="J1273" s="15" t="s">
        <v>615</v>
      </c>
      <c r="K1273" s="14" t="str">
        <f>IF(I1273=9001,VLOOKUP(J1273,'ISO-reference'!$C$1:$D$67,2,FALSE),IF(I1273=45001,VLOOKUP(J1273,'ISO-reference'!$A$1:$B$40,2,FALSE),IF(I1273=21001,VLOOKUP(J1273,'ISO-reference'!$E$1:$F$75,2,FALSE),"No ISO Mapping")))</f>
        <v> Eliminating Hazards and reducing OH&amp;S risks</v>
      </c>
      <c r="L1273" s="15" t="s">
        <v>30</v>
      </c>
      <c r="M1273" s="18"/>
      <c r="N1273" s="19">
        <f>GSF!$D1273+60</f>
        <v>45068</v>
      </c>
      <c r="O1273" s="19" t="s">
        <v>2081</v>
      </c>
      <c r="P1273" s="14"/>
      <c r="Q1273" s="13" t="str">
        <f t="shared" si="2"/>
        <v>Open</v>
      </c>
      <c r="R1273" s="17">
        <f t="shared" si="41"/>
        <v>200</v>
      </c>
      <c r="S1273" s="17">
        <f t="shared" si="4"/>
        <v>0</v>
      </c>
      <c r="T1273" s="13">
        <v>1275.0</v>
      </c>
      <c r="U1273" s="13" t="s">
        <v>2081</v>
      </c>
    </row>
    <row r="1274" ht="15.75" hidden="1" customHeight="1">
      <c r="A1274" s="5">
        <v>1273.0</v>
      </c>
      <c r="B1274" s="6" t="s">
        <v>2383</v>
      </c>
      <c r="C1274" s="7" t="s">
        <v>22</v>
      </c>
      <c r="D1274" s="8">
        <v>45008.0</v>
      </c>
      <c r="E1274" s="8" t="s">
        <v>23</v>
      </c>
      <c r="F1274" s="8" t="s">
        <v>766</v>
      </c>
      <c r="G1274" s="7" t="s">
        <v>767</v>
      </c>
      <c r="H1274" s="20" t="s">
        <v>105</v>
      </c>
      <c r="I1274" s="5">
        <v>45001.0</v>
      </c>
      <c r="J1274" s="7" t="s">
        <v>615</v>
      </c>
      <c r="K1274" s="6" t="str">
        <f>IF(I1274=9001,VLOOKUP(J1274,'ISO-reference'!$C$1:$D$67,2,FALSE),IF(I1274=45001,VLOOKUP(J1274,'ISO-reference'!$A$1:$B$40,2,FALSE),IF(I1274=21001,VLOOKUP(J1274,'ISO-reference'!$E$1:$F$75,2,FALSE),"No ISO Mapping")))</f>
        <v> Eliminating Hazards and reducing OH&amp;S risks</v>
      </c>
      <c r="L1274" s="7" t="s">
        <v>30</v>
      </c>
      <c r="M1274" s="11"/>
      <c r="N1274" s="12">
        <f>GSF!$D1274+60</f>
        <v>45068</v>
      </c>
      <c r="O1274" s="12">
        <v>45042.0</v>
      </c>
      <c r="P1274" s="6" t="s">
        <v>2358</v>
      </c>
      <c r="Q1274" s="5" t="str">
        <f t="shared" si="2"/>
        <v>Closed</v>
      </c>
      <c r="R1274" s="10">
        <f t="shared" si="41"/>
        <v>34</v>
      </c>
      <c r="S1274" s="10">
        <f t="shared" si="4"/>
        <v>-26</v>
      </c>
      <c r="T1274" s="5">
        <v>1276.0</v>
      </c>
      <c r="U1274" s="5" t="s">
        <v>2081</v>
      </c>
    </row>
    <row r="1275" ht="15.75" hidden="1" customHeight="1">
      <c r="A1275" s="13">
        <v>1274.0</v>
      </c>
      <c r="B1275" s="14" t="s">
        <v>2384</v>
      </c>
      <c r="C1275" s="15" t="s">
        <v>22</v>
      </c>
      <c r="D1275" s="16">
        <v>45008.0</v>
      </c>
      <c r="E1275" s="16" t="s">
        <v>23</v>
      </c>
      <c r="F1275" s="16" t="s">
        <v>766</v>
      </c>
      <c r="G1275" s="15" t="s">
        <v>767</v>
      </c>
      <c r="H1275" s="20" t="s">
        <v>33</v>
      </c>
      <c r="I1275" s="13">
        <v>45001.0</v>
      </c>
      <c r="J1275" s="15">
        <v>8.2</v>
      </c>
      <c r="K1275" s="14" t="str">
        <f>IF(I1275=9001,VLOOKUP(J1275,'ISO-reference'!$C$1:$D$67,2,FALSE),IF(I1275=45001,VLOOKUP(J1275,'ISO-reference'!$A$1:$B$40,2,FALSE),IF(I1275=21001,VLOOKUP(J1275,'ISO-reference'!$E$1:$F$75,2,FALSE),"No ISO Mapping")))</f>
        <v> Emergency preparedness and response</v>
      </c>
      <c r="L1275" s="15" t="s">
        <v>2155</v>
      </c>
      <c r="M1275" s="18"/>
      <c r="N1275" s="19">
        <f>GSF!$D1275+60</f>
        <v>45068</v>
      </c>
      <c r="O1275" s="19">
        <v>45051.0</v>
      </c>
      <c r="P1275" s="14" t="s">
        <v>2385</v>
      </c>
      <c r="Q1275" s="13" t="str">
        <f t="shared" si="2"/>
        <v>Closed</v>
      </c>
      <c r="R1275" s="17">
        <f t="shared" si="41"/>
        <v>43</v>
      </c>
      <c r="S1275" s="17">
        <f t="shared" si="4"/>
        <v>-17</v>
      </c>
      <c r="T1275" s="13">
        <v>1277.0</v>
      </c>
      <c r="U1275" s="13" t="s">
        <v>2081</v>
      </c>
    </row>
    <row r="1276" ht="15.75" customHeight="1">
      <c r="A1276" s="5">
        <v>1275.0</v>
      </c>
      <c r="B1276" s="6" t="s">
        <v>2386</v>
      </c>
      <c r="C1276" s="7" t="s">
        <v>22</v>
      </c>
      <c r="D1276" s="8">
        <v>45008.0</v>
      </c>
      <c r="E1276" s="8" t="s">
        <v>23</v>
      </c>
      <c r="F1276" s="8" t="s">
        <v>766</v>
      </c>
      <c r="G1276" s="7" t="s">
        <v>767</v>
      </c>
      <c r="H1276" s="9" t="s">
        <v>26</v>
      </c>
      <c r="I1276" s="5">
        <v>45001.0</v>
      </c>
      <c r="J1276" s="7">
        <v>8.2</v>
      </c>
      <c r="K1276" s="6" t="str">
        <f>IF(I1276=9001,VLOOKUP(J1276,'ISO-reference'!$C$1:$D$67,2,FALSE),IF(I1276=45001,VLOOKUP(J1276,'ISO-reference'!$A$1:$B$40,2,FALSE),IF(I1276=21001,VLOOKUP(J1276,'ISO-reference'!$E$1:$F$75,2,FALSE),"No ISO Mapping")))</f>
        <v> Emergency preparedness and response</v>
      </c>
      <c r="L1276" s="7" t="s">
        <v>30</v>
      </c>
      <c r="M1276" s="11"/>
      <c r="N1276" s="12">
        <f>GSF!$D1276+60</f>
        <v>45068</v>
      </c>
      <c r="O1276" s="12">
        <v>45042.0</v>
      </c>
      <c r="P1276" s="6" t="s">
        <v>2387</v>
      </c>
      <c r="Q1276" s="5" t="str">
        <f t="shared" si="2"/>
        <v>Closed</v>
      </c>
      <c r="R1276" s="10">
        <f t="shared" si="41"/>
        <v>34</v>
      </c>
      <c r="S1276" s="10">
        <f t="shared" si="4"/>
        <v>-26</v>
      </c>
      <c r="T1276" s="5">
        <v>1278.0</v>
      </c>
      <c r="U1276" s="5" t="s">
        <v>2081</v>
      </c>
    </row>
    <row r="1277" ht="15.75" hidden="1" customHeight="1">
      <c r="A1277" s="13">
        <v>1276.0</v>
      </c>
      <c r="B1277" s="14" t="s">
        <v>2388</v>
      </c>
      <c r="C1277" s="15" t="s">
        <v>22</v>
      </c>
      <c r="D1277" s="16">
        <v>45008.0</v>
      </c>
      <c r="E1277" s="16" t="s">
        <v>23</v>
      </c>
      <c r="F1277" s="16" t="s">
        <v>766</v>
      </c>
      <c r="G1277" s="15" t="s">
        <v>767</v>
      </c>
      <c r="H1277" s="20" t="s">
        <v>105</v>
      </c>
      <c r="I1277" s="13">
        <v>45001.0</v>
      </c>
      <c r="J1277" s="15">
        <v>8.2</v>
      </c>
      <c r="K1277" s="14" t="str">
        <f>IF(I1277=9001,VLOOKUP(J1277,'ISO-reference'!$C$1:$D$67,2,FALSE),IF(I1277=45001,VLOOKUP(J1277,'ISO-reference'!$A$1:$B$40,2,FALSE),IF(I1277=21001,VLOOKUP(J1277,'ISO-reference'!$E$1:$F$75,2,FALSE),"No ISO Mapping")))</f>
        <v> Emergency preparedness and response</v>
      </c>
      <c r="L1277" s="15" t="s">
        <v>30</v>
      </c>
      <c r="M1277" s="18"/>
      <c r="N1277" s="19">
        <f>GSF!$D1277+60</f>
        <v>45068</v>
      </c>
      <c r="O1277" s="19">
        <v>45042.0</v>
      </c>
      <c r="P1277" s="14" t="s">
        <v>2389</v>
      </c>
      <c r="Q1277" s="13" t="str">
        <f t="shared" si="2"/>
        <v>Closed</v>
      </c>
      <c r="R1277" s="17">
        <f t="shared" si="41"/>
        <v>34</v>
      </c>
      <c r="S1277" s="17">
        <f t="shared" si="4"/>
        <v>-26</v>
      </c>
      <c r="T1277" s="13">
        <v>1279.0</v>
      </c>
      <c r="U1277" s="13" t="s">
        <v>2081</v>
      </c>
    </row>
    <row r="1278" ht="15.75" hidden="1" customHeight="1">
      <c r="A1278" s="5">
        <v>1277.0</v>
      </c>
      <c r="B1278" s="6" t="s">
        <v>2390</v>
      </c>
      <c r="C1278" s="7" t="s">
        <v>22</v>
      </c>
      <c r="D1278" s="8">
        <v>45008.0</v>
      </c>
      <c r="E1278" s="8" t="s">
        <v>23</v>
      </c>
      <c r="F1278" s="8" t="s">
        <v>766</v>
      </c>
      <c r="G1278" s="7" t="s">
        <v>767</v>
      </c>
      <c r="H1278" s="20" t="s">
        <v>33</v>
      </c>
      <c r="I1278" s="5">
        <v>9001.0</v>
      </c>
      <c r="J1278" s="7">
        <v>7.3</v>
      </c>
      <c r="K1278" s="6" t="str">
        <f>IF(I1278=9001,VLOOKUP(J1278,'ISO-reference'!$C$1:$D$67,2,FALSE),IF(I1278=45001,VLOOKUP(J1278,'ISO-reference'!$A$1:$B$40,2,FALSE),IF(I1278=21001,VLOOKUP(J1278,'ISO-reference'!$E$1:$F$75,2,FALSE),"No ISO Mapping")))</f>
        <v> Awareness</v>
      </c>
      <c r="L1278" s="7" t="s">
        <v>35</v>
      </c>
      <c r="M1278" s="11"/>
      <c r="N1278" s="12">
        <f>GSF!$D1278+60</f>
        <v>45068</v>
      </c>
      <c r="O1278" s="12">
        <v>45042.0</v>
      </c>
      <c r="P1278" s="6" t="s">
        <v>2391</v>
      </c>
      <c r="Q1278" s="5" t="str">
        <f t="shared" si="2"/>
        <v>Closed</v>
      </c>
      <c r="R1278" s="10">
        <f t="shared" si="41"/>
        <v>34</v>
      </c>
      <c r="S1278" s="10">
        <f t="shared" si="4"/>
        <v>-26</v>
      </c>
      <c r="T1278" s="5">
        <v>1280.0</v>
      </c>
      <c r="U1278" s="5" t="s">
        <v>2081</v>
      </c>
    </row>
    <row r="1279" ht="15.75" hidden="1" customHeight="1">
      <c r="A1279" s="13">
        <v>1278.0</v>
      </c>
      <c r="B1279" s="14" t="s">
        <v>2392</v>
      </c>
      <c r="C1279" s="15" t="s">
        <v>22</v>
      </c>
      <c r="D1279" s="16">
        <v>45008.0</v>
      </c>
      <c r="E1279" s="16" t="s">
        <v>23</v>
      </c>
      <c r="F1279" s="16" t="s">
        <v>766</v>
      </c>
      <c r="G1279" s="15" t="s">
        <v>767</v>
      </c>
      <c r="H1279" s="20" t="s">
        <v>105</v>
      </c>
      <c r="I1279" s="13">
        <v>9001.0</v>
      </c>
      <c r="J1279" s="15" t="s">
        <v>1064</v>
      </c>
      <c r="K1279" s="14" t="str">
        <f>IF(I1279=9001,VLOOKUP(J1279,'ISO-reference'!$C$1:$D$67,2,FALSE),IF(I1279=45001,VLOOKUP(J1279,'ISO-reference'!$A$1:$B$40,2,FALSE),IF(I1279=21001,VLOOKUP(J1279,'ISO-reference'!$E$1:$F$75,2,FALSE),"No ISO Mapping")))</f>
        <v> General (Documented Info)</v>
      </c>
      <c r="L1279" s="15" t="s">
        <v>35</v>
      </c>
      <c r="M1279" s="18"/>
      <c r="N1279" s="19">
        <f>GSF!$D1279+60</f>
        <v>45068</v>
      </c>
      <c r="O1279" s="19" t="s">
        <v>2081</v>
      </c>
      <c r="P1279" s="14"/>
      <c r="Q1279" s="13" t="str">
        <f t="shared" si="2"/>
        <v>Open</v>
      </c>
      <c r="R1279" s="17">
        <f t="shared" si="41"/>
        <v>200</v>
      </c>
      <c r="S1279" s="17">
        <f t="shared" si="4"/>
        <v>0</v>
      </c>
      <c r="T1279" s="13">
        <v>1281.0</v>
      </c>
      <c r="U1279" s="13" t="s">
        <v>2081</v>
      </c>
    </row>
    <row r="1280" ht="15.75" hidden="1" customHeight="1">
      <c r="A1280" s="5">
        <v>1279.0</v>
      </c>
      <c r="B1280" s="6" t="s">
        <v>2393</v>
      </c>
      <c r="C1280" s="7" t="s">
        <v>22</v>
      </c>
      <c r="D1280" s="8">
        <v>45008.0</v>
      </c>
      <c r="E1280" s="8" t="s">
        <v>23</v>
      </c>
      <c r="F1280" s="8" t="s">
        <v>766</v>
      </c>
      <c r="G1280" s="7" t="s">
        <v>767</v>
      </c>
      <c r="H1280" s="20" t="s">
        <v>105</v>
      </c>
      <c r="I1280" s="5">
        <v>9001.0</v>
      </c>
      <c r="J1280" s="7" t="s">
        <v>88</v>
      </c>
      <c r="K1280" s="6" t="str">
        <f>IF(I1280=9001,VLOOKUP(J1280,'ISO-reference'!$C$1:$D$67,2,FALSE),IF(I1280=45001,VLOOKUP(J1280,'ISO-reference'!$A$1:$B$40,2,FALSE),IF(I1280=21001,VLOOKUP(J1280,'ISO-reference'!$E$1:$F$75,2,FALSE),"No ISO Mapping")))</f>
        <v> Control of documented information</v>
      </c>
      <c r="L1280" s="7" t="s">
        <v>35</v>
      </c>
      <c r="M1280" s="11"/>
      <c r="N1280" s="12">
        <f>GSF!$D1280+60</f>
        <v>45068</v>
      </c>
      <c r="O1280" s="12" t="s">
        <v>2081</v>
      </c>
      <c r="P1280" s="6"/>
      <c r="Q1280" s="5" t="str">
        <f t="shared" si="2"/>
        <v>Open</v>
      </c>
      <c r="R1280" s="10">
        <f t="shared" si="41"/>
        <v>200</v>
      </c>
      <c r="S1280" s="10">
        <f t="shared" si="4"/>
        <v>0</v>
      </c>
      <c r="T1280" s="5">
        <v>1282.0</v>
      </c>
      <c r="U1280" s="5" t="s">
        <v>2081</v>
      </c>
    </row>
    <row r="1281" ht="15.75" hidden="1" customHeight="1">
      <c r="A1281" s="13">
        <v>1280.0</v>
      </c>
      <c r="B1281" s="14" t="s">
        <v>2394</v>
      </c>
      <c r="C1281" s="15" t="s">
        <v>22</v>
      </c>
      <c r="D1281" s="16">
        <v>45008.0</v>
      </c>
      <c r="E1281" s="16" t="s">
        <v>23</v>
      </c>
      <c r="F1281" s="16" t="s">
        <v>766</v>
      </c>
      <c r="G1281" s="15" t="s">
        <v>767</v>
      </c>
      <c r="H1281" s="20" t="s">
        <v>105</v>
      </c>
      <c r="I1281" s="13">
        <v>9001.0</v>
      </c>
      <c r="J1281" s="15" t="s">
        <v>88</v>
      </c>
      <c r="K1281" s="14" t="str">
        <f>IF(I1281=9001,VLOOKUP(J1281,'ISO-reference'!$C$1:$D$67,2,FALSE),IF(I1281=45001,VLOOKUP(J1281,'ISO-reference'!$A$1:$B$40,2,FALSE),IF(I1281=21001,VLOOKUP(J1281,'ISO-reference'!$E$1:$F$75,2,FALSE),"No ISO Mapping")))</f>
        <v> Control of documented information</v>
      </c>
      <c r="L1281" s="15" t="s">
        <v>27</v>
      </c>
      <c r="M1281" s="18"/>
      <c r="N1281" s="19">
        <f>GSF!$D1281+60</f>
        <v>45068</v>
      </c>
      <c r="O1281" s="19" t="s">
        <v>2081</v>
      </c>
      <c r="P1281" s="14"/>
      <c r="Q1281" s="13" t="str">
        <f t="shared" si="2"/>
        <v>Open</v>
      </c>
      <c r="R1281" s="17">
        <f t="shared" si="41"/>
        <v>200</v>
      </c>
      <c r="S1281" s="17">
        <f t="shared" si="4"/>
        <v>0</v>
      </c>
      <c r="T1281" s="13">
        <v>1283.0</v>
      </c>
      <c r="U1281" s="13" t="s">
        <v>2081</v>
      </c>
    </row>
    <row r="1282" ht="15.75" hidden="1" customHeight="1">
      <c r="A1282" s="5">
        <v>1281.0</v>
      </c>
      <c r="B1282" s="6" t="s">
        <v>2395</v>
      </c>
      <c r="C1282" s="7" t="s">
        <v>22</v>
      </c>
      <c r="D1282" s="8">
        <v>45008.0</v>
      </c>
      <c r="E1282" s="8" t="s">
        <v>23</v>
      </c>
      <c r="F1282" s="8" t="s">
        <v>766</v>
      </c>
      <c r="G1282" s="7" t="s">
        <v>767</v>
      </c>
      <c r="H1282" s="20" t="s">
        <v>105</v>
      </c>
      <c r="I1282" s="5">
        <v>9001.0</v>
      </c>
      <c r="J1282" s="7">
        <v>8.1</v>
      </c>
      <c r="K1282" s="6" t="str">
        <f>IF(I1282=9001,VLOOKUP(J1282,'ISO-reference'!$C$1:$D$67,2,FALSE),IF(I1282=45001,VLOOKUP(J1282,'ISO-reference'!$A$1:$B$40,2,FALSE),IF(I1282=21001,VLOOKUP(J1282,'ISO-reference'!$E$1:$F$75,2,FALSE),"No ISO Mapping")))</f>
        <v> Operational planning and control</v>
      </c>
      <c r="L1282" s="7" t="s">
        <v>30</v>
      </c>
      <c r="M1282" s="11"/>
      <c r="N1282" s="12">
        <f>GSF!$D1282+60</f>
        <v>45068</v>
      </c>
      <c r="O1282" s="12" t="s">
        <v>2081</v>
      </c>
      <c r="P1282" s="6"/>
      <c r="Q1282" s="5" t="str">
        <f t="shared" si="2"/>
        <v>Open</v>
      </c>
      <c r="R1282" s="10">
        <f t="shared" si="41"/>
        <v>200</v>
      </c>
      <c r="S1282" s="10">
        <f t="shared" si="4"/>
        <v>0</v>
      </c>
      <c r="T1282" s="5">
        <v>1284.0</v>
      </c>
      <c r="U1282" s="5" t="s">
        <v>2081</v>
      </c>
    </row>
    <row r="1283" ht="15.75" customHeight="1">
      <c r="A1283" s="13">
        <v>1282.0</v>
      </c>
      <c r="B1283" s="14" t="s">
        <v>2396</v>
      </c>
      <c r="C1283" s="15" t="s">
        <v>22</v>
      </c>
      <c r="D1283" s="16">
        <v>45008.0</v>
      </c>
      <c r="E1283" s="16" t="s">
        <v>23</v>
      </c>
      <c r="F1283" s="16" t="s">
        <v>766</v>
      </c>
      <c r="G1283" s="15" t="s">
        <v>767</v>
      </c>
      <c r="H1283" s="9" t="s">
        <v>26</v>
      </c>
      <c r="I1283" s="13">
        <v>9001.0</v>
      </c>
      <c r="J1283" s="15" t="s">
        <v>138</v>
      </c>
      <c r="K1283" s="14" t="str">
        <f>IF(I1283=9001,VLOOKUP(J1283,'ISO-reference'!$C$1:$D$67,2,FALSE),IF(I1283=45001,VLOOKUP(J1283,'ISO-reference'!$A$1:$B$40,2,FALSE),IF(I1283=21001,VLOOKUP(J1283,'ISO-reference'!$E$1:$F$75,2,FALSE),"No ISO Mapping")))</f>
        <v> General (Performance Evaluation)</v>
      </c>
      <c r="L1283" s="15" t="s">
        <v>30</v>
      </c>
      <c r="M1283" s="18"/>
      <c r="N1283" s="19">
        <f>GSF!$D1283+60</f>
        <v>45068</v>
      </c>
      <c r="O1283" s="19">
        <v>45051.0</v>
      </c>
      <c r="P1283" s="14" t="s">
        <v>2397</v>
      </c>
      <c r="Q1283" s="13" t="str">
        <f t="shared" si="2"/>
        <v>Closed</v>
      </c>
      <c r="R1283" s="17">
        <f t="shared" si="41"/>
        <v>43</v>
      </c>
      <c r="S1283" s="17">
        <f t="shared" si="4"/>
        <v>-17</v>
      </c>
      <c r="T1283" s="13">
        <v>1285.0</v>
      </c>
      <c r="U1283" s="13" t="s">
        <v>2081</v>
      </c>
    </row>
    <row r="1284" ht="15.75" hidden="1" customHeight="1">
      <c r="A1284" s="5">
        <v>1283.0</v>
      </c>
      <c r="B1284" s="6" t="s">
        <v>2398</v>
      </c>
      <c r="C1284" s="7" t="s">
        <v>22</v>
      </c>
      <c r="D1284" s="8">
        <v>45008.0</v>
      </c>
      <c r="E1284" s="8" t="s">
        <v>23</v>
      </c>
      <c r="F1284" s="8" t="s">
        <v>766</v>
      </c>
      <c r="G1284" s="7" t="s">
        <v>767</v>
      </c>
      <c r="H1284" s="20" t="s">
        <v>105</v>
      </c>
      <c r="I1284" s="5">
        <v>9001.0</v>
      </c>
      <c r="J1284" s="7" t="s">
        <v>138</v>
      </c>
      <c r="K1284" s="6" t="str">
        <f>IF(I1284=9001,VLOOKUP(J1284,'ISO-reference'!$C$1:$D$67,2,FALSE),IF(I1284=45001,VLOOKUP(J1284,'ISO-reference'!$A$1:$B$40,2,FALSE),IF(I1284=21001,VLOOKUP(J1284,'ISO-reference'!$E$1:$F$75,2,FALSE),"No ISO Mapping")))</f>
        <v> General (Performance Evaluation)</v>
      </c>
      <c r="L1284" s="7" t="s">
        <v>27</v>
      </c>
      <c r="M1284" s="11"/>
      <c r="N1284" s="12">
        <f>GSF!$D1284+60</f>
        <v>45068</v>
      </c>
      <c r="O1284" s="12">
        <v>45075.0</v>
      </c>
      <c r="P1284" s="6" t="s">
        <v>2399</v>
      </c>
      <c r="Q1284" s="5" t="str">
        <f t="shared" si="2"/>
        <v>Closed</v>
      </c>
      <c r="R1284" s="10">
        <f t="shared" si="41"/>
        <v>67</v>
      </c>
      <c r="S1284" s="10">
        <f t="shared" si="4"/>
        <v>7</v>
      </c>
      <c r="T1284" s="5">
        <v>1286.0</v>
      </c>
      <c r="U1284" s="5" t="s">
        <v>2081</v>
      </c>
    </row>
    <row r="1285" ht="15.75" hidden="1" customHeight="1">
      <c r="A1285" s="13">
        <v>1284.0</v>
      </c>
      <c r="B1285" s="14" t="s">
        <v>2400</v>
      </c>
      <c r="C1285" s="15" t="s">
        <v>22</v>
      </c>
      <c r="D1285" s="16">
        <v>45014.0</v>
      </c>
      <c r="E1285" s="16" t="s">
        <v>23</v>
      </c>
      <c r="F1285" s="16" t="s">
        <v>92</v>
      </c>
      <c r="G1285" s="15" t="s">
        <v>515</v>
      </c>
      <c r="H1285" s="20" t="s">
        <v>105</v>
      </c>
      <c r="I1285" s="13">
        <v>21001.0</v>
      </c>
      <c r="J1285" s="15">
        <v>4.2</v>
      </c>
      <c r="K1285" s="14" t="str">
        <f>IF(I1285=9001,VLOOKUP(J1285,'ISO-reference'!$C$1:$D$67,2,FALSE),IF(I1285=45001,VLOOKUP(J1285,'ISO-reference'!$A$1:$B$40,2,FALSE),IF(I1285=21001,VLOOKUP(J1285,'ISO-reference'!$E$1:$F$75,2,FALSE),"No ISO Mapping")))</f>
        <v>Understanding the needs and expectations of interested parties</v>
      </c>
      <c r="L1285" s="15" t="s">
        <v>2155</v>
      </c>
      <c r="M1285" s="18"/>
      <c r="N1285" s="19">
        <f>GSF!$D1285+60</f>
        <v>45074</v>
      </c>
      <c r="O1285" s="19" t="s">
        <v>2081</v>
      </c>
      <c r="P1285" s="14"/>
      <c r="Q1285" s="13" t="str">
        <f t="shared" si="2"/>
        <v>Open</v>
      </c>
      <c r="R1285" s="17">
        <f t="shared" si="41"/>
        <v>194</v>
      </c>
      <c r="S1285" s="17">
        <f t="shared" si="4"/>
        <v>0</v>
      </c>
      <c r="T1285" s="13">
        <v>1287.0</v>
      </c>
      <c r="U1285" s="13" t="s">
        <v>2081</v>
      </c>
    </row>
    <row r="1286" ht="15.75" hidden="1" customHeight="1">
      <c r="A1286" s="5">
        <v>1285.0</v>
      </c>
      <c r="B1286" s="6" t="s">
        <v>2401</v>
      </c>
      <c r="C1286" s="7" t="s">
        <v>22</v>
      </c>
      <c r="D1286" s="8">
        <v>45014.0</v>
      </c>
      <c r="E1286" s="8" t="s">
        <v>23</v>
      </c>
      <c r="F1286" s="8" t="s">
        <v>92</v>
      </c>
      <c r="G1286" s="7" t="s">
        <v>515</v>
      </c>
      <c r="H1286" s="20" t="s">
        <v>105</v>
      </c>
      <c r="I1286" s="5">
        <v>45001.0</v>
      </c>
      <c r="J1286" s="7" t="s">
        <v>456</v>
      </c>
      <c r="K1286" s="6" t="str">
        <f>IF(I1286=9001,VLOOKUP(J1286,'ISO-reference'!$C$1:$D$67,2,FALSE),IF(I1286=45001,VLOOKUP(J1286,'ISO-reference'!$A$1:$B$40,2,FALSE),IF(I1286=21001,VLOOKUP(J1286,'ISO-reference'!$E$1:$F$75,2,FALSE),"No ISO Mapping")))</f>
        <v> Hazard identification &amp; assessment of risks and opportunities</v>
      </c>
      <c r="L1286" s="7" t="s">
        <v>89</v>
      </c>
      <c r="M1286" s="11"/>
      <c r="N1286" s="12">
        <f>GSF!$D1286+60</f>
        <v>45074</v>
      </c>
      <c r="O1286" s="12" t="s">
        <v>2081</v>
      </c>
      <c r="P1286" s="6"/>
      <c r="Q1286" s="5" t="str">
        <f t="shared" si="2"/>
        <v>Open</v>
      </c>
      <c r="R1286" s="10">
        <f t="shared" si="41"/>
        <v>194</v>
      </c>
      <c r="S1286" s="10">
        <f t="shared" si="4"/>
        <v>0</v>
      </c>
      <c r="T1286" s="5">
        <v>1288.0</v>
      </c>
      <c r="U1286" s="5" t="s">
        <v>2081</v>
      </c>
    </row>
    <row r="1287" ht="15.75" hidden="1" customHeight="1">
      <c r="A1287" s="13">
        <v>1286.0</v>
      </c>
      <c r="B1287" s="14" t="s">
        <v>2402</v>
      </c>
      <c r="C1287" s="15" t="s">
        <v>22</v>
      </c>
      <c r="D1287" s="16">
        <v>45014.0</v>
      </c>
      <c r="E1287" s="16" t="s">
        <v>23</v>
      </c>
      <c r="F1287" s="16" t="s">
        <v>92</v>
      </c>
      <c r="G1287" s="15" t="s">
        <v>515</v>
      </c>
      <c r="H1287" s="20" t="s">
        <v>105</v>
      </c>
      <c r="I1287" s="13">
        <v>45001.0</v>
      </c>
      <c r="J1287" s="15">
        <v>7.3</v>
      </c>
      <c r="K1287" s="14" t="str">
        <f>IF(I1287=9001,VLOOKUP(J1287,'ISO-reference'!$C$1:$D$67,2,FALSE),IF(I1287=45001,VLOOKUP(J1287,'ISO-reference'!$A$1:$B$40,2,FALSE),IF(I1287=21001,VLOOKUP(J1287,'ISO-reference'!$E$1:$F$75,2,FALSE),"No ISO Mapping")))</f>
        <v> Awareness</v>
      </c>
      <c r="L1287" s="15" t="s">
        <v>27</v>
      </c>
      <c r="M1287" s="18"/>
      <c r="N1287" s="19">
        <f>GSF!$D1287+60</f>
        <v>45074</v>
      </c>
      <c r="O1287" s="19" t="s">
        <v>2081</v>
      </c>
      <c r="P1287" s="14"/>
      <c r="Q1287" s="13" t="str">
        <f t="shared" si="2"/>
        <v>Open</v>
      </c>
      <c r="R1287" s="17">
        <f t="shared" si="41"/>
        <v>194</v>
      </c>
      <c r="S1287" s="17">
        <f t="shared" si="4"/>
        <v>0</v>
      </c>
      <c r="T1287" s="13">
        <v>1289.0</v>
      </c>
      <c r="U1287" s="13" t="s">
        <v>2081</v>
      </c>
    </row>
    <row r="1288" ht="15.75" hidden="1" customHeight="1">
      <c r="A1288" s="5">
        <v>1287.0</v>
      </c>
      <c r="B1288" s="6" t="s">
        <v>2403</v>
      </c>
      <c r="C1288" s="7" t="s">
        <v>22</v>
      </c>
      <c r="D1288" s="8">
        <v>45014.0</v>
      </c>
      <c r="E1288" s="8" t="s">
        <v>23</v>
      </c>
      <c r="F1288" s="8" t="s">
        <v>92</v>
      </c>
      <c r="G1288" s="7" t="s">
        <v>515</v>
      </c>
      <c r="H1288" s="20" t="s">
        <v>105</v>
      </c>
      <c r="I1288" s="5">
        <v>45001.0</v>
      </c>
      <c r="J1288" s="7">
        <v>7.5</v>
      </c>
      <c r="K1288" s="6" t="str">
        <f>IF(I1288=9001,VLOOKUP(J1288,'ISO-reference'!$C$1:$D$67,2,FALSE),IF(I1288=45001,VLOOKUP(J1288,'ISO-reference'!$A$1:$B$40,2,FALSE),IF(I1288=21001,VLOOKUP(J1288,'ISO-reference'!$E$1:$F$75,2,FALSE),"No ISO Mapping")))</f>
        <v> Documented information</v>
      </c>
      <c r="L1288" s="7" t="s">
        <v>27</v>
      </c>
      <c r="M1288" s="11"/>
      <c r="N1288" s="12">
        <f>GSF!$D1288+60</f>
        <v>45074</v>
      </c>
      <c r="O1288" s="12" t="s">
        <v>2081</v>
      </c>
      <c r="P1288" s="6"/>
      <c r="Q1288" s="5" t="str">
        <f t="shared" si="2"/>
        <v>Open</v>
      </c>
      <c r="R1288" s="10">
        <f t="shared" si="41"/>
        <v>194</v>
      </c>
      <c r="S1288" s="10">
        <f t="shared" si="4"/>
        <v>0</v>
      </c>
      <c r="T1288" s="5">
        <v>1290.0</v>
      </c>
      <c r="U1288" s="5" t="s">
        <v>2081</v>
      </c>
    </row>
    <row r="1289" ht="15.75" hidden="1" customHeight="1">
      <c r="A1289" s="13">
        <v>1288.0</v>
      </c>
      <c r="B1289" s="14" t="s">
        <v>2404</v>
      </c>
      <c r="C1289" s="15" t="s">
        <v>22</v>
      </c>
      <c r="D1289" s="16">
        <v>45014.0</v>
      </c>
      <c r="E1289" s="16" t="s">
        <v>23</v>
      </c>
      <c r="F1289" s="16" t="s">
        <v>92</v>
      </c>
      <c r="G1289" s="15" t="s">
        <v>515</v>
      </c>
      <c r="H1289" s="20" t="s">
        <v>105</v>
      </c>
      <c r="I1289" s="13">
        <v>45001.0</v>
      </c>
      <c r="J1289" s="15">
        <v>7.5</v>
      </c>
      <c r="K1289" s="14" t="str">
        <f>IF(I1289=9001,VLOOKUP(J1289,'ISO-reference'!$C$1:$D$67,2,FALSE),IF(I1289=45001,VLOOKUP(J1289,'ISO-reference'!$A$1:$B$40,2,FALSE),IF(I1289=21001,VLOOKUP(J1289,'ISO-reference'!$E$1:$F$75,2,FALSE),"No ISO Mapping")))</f>
        <v> Documented information</v>
      </c>
      <c r="L1289" s="15" t="s">
        <v>30</v>
      </c>
      <c r="M1289" s="18"/>
      <c r="N1289" s="19">
        <f>GSF!$D1289+60</f>
        <v>45074</v>
      </c>
      <c r="O1289" s="19" t="s">
        <v>2081</v>
      </c>
      <c r="P1289" s="14"/>
      <c r="Q1289" s="13" t="str">
        <f t="shared" si="2"/>
        <v>Open</v>
      </c>
      <c r="R1289" s="17">
        <f t="shared" si="41"/>
        <v>194</v>
      </c>
      <c r="S1289" s="17">
        <f t="shared" si="4"/>
        <v>0</v>
      </c>
      <c r="T1289" s="13">
        <v>1291.0</v>
      </c>
      <c r="U1289" s="13" t="s">
        <v>2081</v>
      </c>
    </row>
    <row r="1290" ht="15.75" hidden="1" customHeight="1">
      <c r="A1290" s="5">
        <v>1289.0</v>
      </c>
      <c r="B1290" s="6" t="s">
        <v>2405</v>
      </c>
      <c r="C1290" s="7" t="s">
        <v>22</v>
      </c>
      <c r="D1290" s="8">
        <v>45014.0</v>
      </c>
      <c r="E1290" s="8" t="s">
        <v>23</v>
      </c>
      <c r="F1290" s="8" t="s">
        <v>92</v>
      </c>
      <c r="G1290" s="7" t="s">
        <v>515</v>
      </c>
      <c r="H1290" s="20" t="s">
        <v>105</v>
      </c>
      <c r="I1290" s="5">
        <v>45001.0</v>
      </c>
      <c r="J1290" s="7">
        <v>7.5</v>
      </c>
      <c r="K1290" s="6" t="str">
        <f>IF(I1290=9001,VLOOKUP(J1290,'ISO-reference'!$C$1:$D$67,2,FALSE),IF(I1290=45001,VLOOKUP(J1290,'ISO-reference'!$A$1:$B$40,2,FALSE),IF(I1290=21001,VLOOKUP(J1290,'ISO-reference'!$E$1:$F$75,2,FALSE),"No ISO Mapping")))</f>
        <v> Documented information</v>
      </c>
      <c r="L1290" s="7" t="s">
        <v>30</v>
      </c>
      <c r="M1290" s="11"/>
      <c r="N1290" s="12">
        <f>GSF!$D1290+60</f>
        <v>45074</v>
      </c>
      <c r="O1290" s="12" t="s">
        <v>2081</v>
      </c>
      <c r="P1290" s="6"/>
      <c r="Q1290" s="5" t="str">
        <f t="shared" si="2"/>
        <v>Open</v>
      </c>
      <c r="R1290" s="10">
        <f t="shared" si="41"/>
        <v>194</v>
      </c>
      <c r="S1290" s="10">
        <f t="shared" si="4"/>
        <v>0</v>
      </c>
      <c r="T1290" s="5">
        <v>1292.0</v>
      </c>
      <c r="U1290" s="5" t="s">
        <v>2081</v>
      </c>
    </row>
    <row r="1291" ht="15.75" hidden="1" customHeight="1">
      <c r="A1291" s="13">
        <v>1290.0</v>
      </c>
      <c r="B1291" s="14" t="s">
        <v>2406</v>
      </c>
      <c r="C1291" s="15" t="s">
        <v>22</v>
      </c>
      <c r="D1291" s="16">
        <v>45014.0</v>
      </c>
      <c r="E1291" s="16" t="s">
        <v>23</v>
      </c>
      <c r="F1291" s="16" t="s">
        <v>92</v>
      </c>
      <c r="G1291" s="15" t="s">
        <v>515</v>
      </c>
      <c r="H1291" s="20" t="s">
        <v>105</v>
      </c>
      <c r="I1291" s="13">
        <v>45001.0</v>
      </c>
      <c r="J1291" s="15" t="s">
        <v>615</v>
      </c>
      <c r="K1291" s="14" t="str">
        <f>IF(I1291=9001,VLOOKUP(J1291,'ISO-reference'!$C$1:$D$67,2,FALSE),IF(I1291=45001,VLOOKUP(J1291,'ISO-reference'!$A$1:$B$40,2,FALSE),IF(I1291=21001,VLOOKUP(J1291,'ISO-reference'!$E$1:$F$75,2,FALSE),"No ISO Mapping")))</f>
        <v> Eliminating Hazards and reducing OH&amp;S risks</v>
      </c>
      <c r="L1291" s="15" t="s">
        <v>30</v>
      </c>
      <c r="M1291" s="18"/>
      <c r="N1291" s="19">
        <f>GSF!$D1291+60</f>
        <v>45074</v>
      </c>
      <c r="O1291" s="19" t="s">
        <v>2081</v>
      </c>
      <c r="P1291" s="14"/>
      <c r="Q1291" s="13" t="str">
        <f t="shared" si="2"/>
        <v>Open</v>
      </c>
      <c r="R1291" s="17">
        <f t="shared" si="41"/>
        <v>194</v>
      </c>
      <c r="S1291" s="17">
        <f t="shared" si="4"/>
        <v>0</v>
      </c>
      <c r="T1291" s="13">
        <v>1293.0</v>
      </c>
      <c r="U1291" s="13" t="s">
        <v>2081</v>
      </c>
    </row>
    <row r="1292" ht="15.75" hidden="1" customHeight="1">
      <c r="A1292" s="5">
        <v>1291.0</v>
      </c>
      <c r="B1292" s="6" t="s">
        <v>2407</v>
      </c>
      <c r="C1292" s="7" t="s">
        <v>22</v>
      </c>
      <c r="D1292" s="8">
        <v>45014.0</v>
      </c>
      <c r="E1292" s="8" t="s">
        <v>23</v>
      </c>
      <c r="F1292" s="8" t="s">
        <v>92</v>
      </c>
      <c r="G1292" s="7" t="s">
        <v>515</v>
      </c>
      <c r="H1292" s="20" t="s">
        <v>105</v>
      </c>
      <c r="I1292" s="5">
        <v>45001.0</v>
      </c>
      <c r="J1292" s="7" t="s">
        <v>615</v>
      </c>
      <c r="K1292" s="6" t="str">
        <f>IF(I1292=9001,VLOOKUP(J1292,'ISO-reference'!$C$1:$D$67,2,FALSE),IF(I1292=45001,VLOOKUP(J1292,'ISO-reference'!$A$1:$B$40,2,FALSE),IF(I1292=21001,VLOOKUP(J1292,'ISO-reference'!$E$1:$F$75,2,FALSE),"No ISO Mapping")))</f>
        <v> Eliminating Hazards and reducing OH&amp;S risks</v>
      </c>
      <c r="L1292" s="7" t="s">
        <v>30</v>
      </c>
      <c r="M1292" s="11"/>
      <c r="N1292" s="12">
        <f>GSF!$D1292+60</f>
        <v>45074</v>
      </c>
      <c r="O1292" s="12" t="s">
        <v>2081</v>
      </c>
      <c r="P1292" s="6"/>
      <c r="Q1292" s="5" t="str">
        <f t="shared" si="2"/>
        <v>Open</v>
      </c>
      <c r="R1292" s="10">
        <f t="shared" si="41"/>
        <v>194</v>
      </c>
      <c r="S1292" s="10">
        <f t="shared" si="4"/>
        <v>0</v>
      </c>
      <c r="T1292" s="5">
        <v>1294.0</v>
      </c>
      <c r="U1292" s="5" t="s">
        <v>2081</v>
      </c>
    </row>
    <row r="1293" ht="15.75" hidden="1" customHeight="1">
      <c r="A1293" s="13">
        <v>1292.0</v>
      </c>
      <c r="B1293" s="14" t="s">
        <v>2408</v>
      </c>
      <c r="C1293" s="15" t="s">
        <v>22</v>
      </c>
      <c r="D1293" s="16">
        <v>45014.0</v>
      </c>
      <c r="E1293" s="16" t="s">
        <v>23</v>
      </c>
      <c r="F1293" s="16" t="s">
        <v>92</v>
      </c>
      <c r="G1293" s="15" t="s">
        <v>515</v>
      </c>
      <c r="H1293" s="20" t="s">
        <v>105</v>
      </c>
      <c r="I1293" s="13">
        <v>45001.0</v>
      </c>
      <c r="J1293" s="15" t="s">
        <v>615</v>
      </c>
      <c r="K1293" s="14" t="str">
        <f>IF(I1293=9001,VLOOKUP(J1293,'ISO-reference'!$C$1:$D$67,2,FALSE),IF(I1293=45001,VLOOKUP(J1293,'ISO-reference'!$A$1:$B$40,2,FALSE),IF(I1293=21001,VLOOKUP(J1293,'ISO-reference'!$E$1:$F$75,2,FALSE),"No ISO Mapping")))</f>
        <v> Eliminating Hazards and reducing OH&amp;S risks</v>
      </c>
      <c r="L1293" s="15" t="s">
        <v>30</v>
      </c>
      <c r="M1293" s="18"/>
      <c r="N1293" s="19">
        <f>GSF!$D1293+60</f>
        <v>45074</v>
      </c>
      <c r="O1293" s="19" t="s">
        <v>2081</v>
      </c>
      <c r="P1293" s="14"/>
      <c r="Q1293" s="13" t="str">
        <f t="shared" si="2"/>
        <v>Open</v>
      </c>
      <c r="R1293" s="17">
        <f t="shared" si="41"/>
        <v>194</v>
      </c>
      <c r="S1293" s="17">
        <f t="shared" si="4"/>
        <v>0</v>
      </c>
      <c r="T1293" s="13">
        <v>1295.0</v>
      </c>
      <c r="U1293" s="13" t="s">
        <v>2081</v>
      </c>
    </row>
    <row r="1294" ht="15.75" hidden="1" customHeight="1">
      <c r="A1294" s="5">
        <v>1293.0</v>
      </c>
      <c r="B1294" s="6" t="s">
        <v>2409</v>
      </c>
      <c r="C1294" s="7" t="s">
        <v>22</v>
      </c>
      <c r="D1294" s="8">
        <v>45014.0</v>
      </c>
      <c r="E1294" s="8" t="s">
        <v>23</v>
      </c>
      <c r="F1294" s="8" t="s">
        <v>92</v>
      </c>
      <c r="G1294" s="7" t="s">
        <v>515</v>
      </c>
      <c r="H1294" s="20" t="s">
        <v>105</v>
      </c>
      <c r="I1294" s="5">
        <v>45001.0</v>
      </c>
      <c r="J1294" s="7" t="s">
        <v>615</v>
      </c>
      <c r="K1294" s="6" t="str">
        <f>IF(I1294=9001,VLOOKUP(J1294,'ISO-reference'!$C$1:$D$67,2,FALSE),IF(I1294=45001,VLOOKUP(J1294,'ISO-reference'!$A$1:$B$40,2,FALSE),IF(I1294=21001,VLOOKUP(J1294,'ISO-reference'!$E$1:$F$75,2,FALSE),"No ISO Mapping")))</f>
        <v> Eliminating Hazards and reducing OH&amp;S risks</v>
      </c>
      <c r="L1294" s="7" t="s">
        <v>30</v>
      </c>
      <c r="M1294" s="11"/>
      <c r="N1294" s="12">
        <f>GSF!$D1294+60</f>
        <v>45074</v>
      </c>
      <c r="O1294" s="12" t="s">
        <v>2081</v>
      </c>
      <c r="P1294" s="6"/>
      <c r="Q1294" s="5" t="str">
        <f t="shared" si="2"/>
        <v>Open</v>
      </c>
      <c r="R1294" s="10">
        <f t="shared" si="41"/>
        <v>194</v>
      </c>
      <c r="S1294" s="10">
        <f t="shared" si="4"/>
        <v>0</v>
      </c>
      <c r="T1294" s="5">
        <v>1296.0</v>
      </c>
      <c r="U1294" s="5" t="s">
        <v>2081</v>
      </c>
    </row>
    <row r="1295" ht="15.75" hidden="1" customHeight="1">
      <c r="A1295" s="13">
        <v>1294.0</v>
      </c>
      <c r="B1295" s="14" t="s">
        <v>2410</v>
      </c>
      <c r="C1295" s="15" t="s">
        <v>22</v>
      </c>
      <c r="D1295" s="16">
        <v>45014.0</v>
      </c>
      <c r="E1295" s="16" t="s">
        <v>23</v>
      </c>
      <c r="F1295" s="16" t="s">
        <v>92</v>
      </c>
      <c r="G1295" s="15" t="s">
        <v>515</v>
      </c>
      <c r="H1295" s="20" t="s">
        <v>105</v>
      </c>
      <c r="I1295" s="13">
        <v>45001.0</v>
      </c>
      <c r="J1295" s="15">
        <v>8.2</v>
      </c>
      <c r="K1295" s="14" t="str">
        <f>IF(I1295=9001,VLOOKUP(J1295,'ISO-reference'!$C$1:$D$67,2,FALSE),IF(I1295=45001,VLOOKUP(J1295,'ISO-reference'!$A$1:$B$40,2,FALSE),IF(I1295=21001,VLOOKUP(J1295,'ISO-reference'!$E$1:$F$75,2,FALSE),"No ISO Mapping")))</f>
        <v> Emergency preparedness and response</v>
      </c>
      <c r="L1295" s="15" t="s">
        <v>30</v>
      </c>
      <c r="M1295" s="18"/>
      <c r="N1295" s="19">
        <f>GSF!$D1295+60</f>
        <v>45074</v>
      </c>
      <c r="O1295" s="19" t="s">
        <v>2081</v>
      </c>
      <c r="P1295" s="14"/>
      <c r="Q1295" s="13" t="str">
        <f t="shared" si="2"/>
        <v>Open</v>
      </c>
      <c r="R1295" s="17">
        <f t="shared" si="41"/>
        <v>194</v>
      </c>
      <c r="S1295" s="17">
        <f t="shared" si="4"/>
        <v>0</v>
      </c>
      <c r="T1295" s="13">
        <v>1297.0</v>
      </c>
      <c r="U1295" s="13" t="s">
        <v>2081</v>
      </c>
    </row>
    <row r="1296" ht="15.75" hidden="1" customHeight="1">
      <c r="A1296" s="5">
        <v>1295.0</v>
      </c>
      <c r="B1296" s="6" t="s">
        <v>2411</v>
      </c>
      <c r="C1296" s="7" t="s">
        <v>22</v>
      </c>
      <c r="D1296" s="8">
        <v>45014.0</v>
      </c>
      <c r="E1296" s="8" t="s">
        <v>23</v>
      </c>
      <c r="F1296" s="8" t="s">
        <v>92</v>
      </c>
      <c r="G1296" s="7" t="s">
        <v>515</v>
      </c>
      <c r="H1296" s="20" t="s">
        <v>105</v>
      </c>
      <c r="I1296" s="5">
        <v>9001.0</v>
      </c>
      <c r="J1296" s="7">
        <v>7.3</v>
      </c>
      <c r="K1296" s="6" t="str">
        <f>IF(I1296=9001,VLOOKUP(J1296,'ISO-reference'!$C$1:$D$67,2,FALSE),IF(I1296=45001,VLOOKUP(J1296,'ISO-reference'!$A$1:$B$40,2,FALSE),IF(I1296=21001,VLOOKUP(J1296,'ISO-reference'!$E$1:$F$75,2,FALSE),"No ISO Mapping")))</f>
        <v> Awareness</v>
      </c>
      <c r="L1296" s="7" t="s">
        <v>512</v>
      </c>
      <c r="M1296" s="11"/>
      <c r="N1296" s="12">
        <f>GSF!$D1296+60</f>
        <v>45074</v>
      </c>
      <c r="O1296" s="12" t="s">
        <v>2081</v>
      </c>
      <c r="P1296" s="6"/>
      <c r="Q1296" s="5" t="str">
        <f t="shared" si="2"/>
        <v>Open</v>
      </c>
      <c r="R1296" s="10">
        <f t="shared" si="41"/>
        <v>194</v>
      </c>
      <c r="S1296" s="10">
        <f t="shared" si="4"/>
        <v>0</v>
      </c>
      <c r="T1296" s="5">
        <v>1298.0</v>
      </c>
      <c r="U1296" s="5" t="s">
        <v>2081</v>
      </c>
    </row>
    <row r="1297" ht="15.75" hidden="1" customHeight="1">
      <c r="A1297" s="13">
        <v>1296.0</v>
      </c>
      <c r="B1297" s="14" t="s">
        <v>2412</v>
      </c>
      <c r="C1297" s="15" t="s">
        <v>22</v>
      </c>
      <c r="D1297" s="16">
        <v>45014.0</v>
      </c>
      <c r="E1297" s="16" t="s">
        <v>23</v>
      </c>
      <c r="F1297" s="16" t="s">
        <v>92</v>
      </c>
      <c r="G1297" s="15" t="s">
        <v>515</v>
      </c>
      <c r="H1297" s="20" t="s">
        <v>33</v>
      </c>
      <c r="I1297" s="13">
        <v>9001.0</v>
      </c>
      <c r="J1297" s="15" t="s">
        <v>72</v>
      </c>
      <c r="K1297" s="14" t="str">
        <f>IF(I1297=9001,VLOOKUP(J1297,'ISO-reference'!$C$1:$D$67,2,FALSE),IF(I1297=45001,VLOOKUP(J1297,'ISO-reference'!$A$1:$B$40,2,FALSE),IF(I1297=21001,VLOOKUP(J1297,'ISO-reference'!$E$1:$F$75,2,FALSE),"No ISO Mapping")))</f>
        <v> Creating and updating</v>
      </c>
      <c r="L1297" s="15" t="s">
        <v>2155</v>
      </c>
      <c r="M1297" s="18"/>
      <c r="N1297" s="19">
        <f>GSF!$D1297+60</f>
        <v>45074</v>
      </c>
      <c r="O1297" s="19" t="s">
        <v>2081</v>
      </c>
      <c r="P1297" s="14"/>
      <c r="Q1297" s="13" t="str">
        <f t="shared" si="2"/>
        <v>Open</v>
      </c>
      <c r="R1297" s="17">
        <f t="shared" si="41"/>
        <v>194</v>
      </c>
      <c r="S1297" s="17">
        <f t="shared" si="4"/>
        <v>0</v>
      </c>
      <c r="T1297" s="13">
        <v>1299.0</v>
      </c>
      <c r="U1297" s="13" t="s">
        <v>2081</v>
      </c>
    </row>
    <row r="1298" ht="15.75" hidden="1" customHeight="1">
      <c r="A1298" s="5">
        <v>1297.0</v>
      </c>
      <c r="B1298" s="6" t="s">
        <v>2413</v>
      </c>
      <c r="C1298" s="7" t="s">
        <v>22</v>
      </c>
      <c r="D1298" s="8">
        <v>45014.0</v>
      </c>
      <c r="E1298" s="8" t="s">
        <v>23</v>
      </c>
      <c r="F1298" s="8" t="s">
        <v>92</v>
      </c>
      <c r="G1298" s="7" t="s">
        <v>515</v>
      </c>
      <c r="H1298" s="20" t="s">
        <v>33</v>
      </c>
      <c r="I1298" s="5">
        <v>9001.0</v>
      </c>
      <c r="J1298" s="7">
        <v>7.5</v>
      </c>
      <c r="K1298" s="6" t="str">
        <f>IF(I1298=9001,VLOOKUP(J1298,'ISO-reference'!$C$1:$D$67,2,FALSE),IF(I1298=45001,VLOOKUP(J1298,'ISO-reference'!$A$1:$B$40,2,FALSE),IF(I1298=21001,VLOOKUP(J1298,'ISO-reference'!$E$1:$F$75,2,FALSE),"No ISO Mapping")))</f>
        <v> Documented information</v>
      </c>
      <c r="L1298" s="7" t="s">
        <v>30</v>
      </c>
      <c r="M1298" s="11"/>
      <c r="N1298" s="12">
        <f>GSF!$D1298+60</f>
        <v>45074</v>
      </c>
      <c r="O1298" s="12" t="s">
        <v>2081</v>
      </c>
      <c r="P1298" s="6"/>
      <c r="Q1298" s="5" t="str">
        <f t="shared" si="2"/>
        <v>Open</v>
      </c>
      <c r="R1298" s="10">
        <f t="shared" si="41"/>
        <v>194</v>
      </c>
      <c r="S1298" s="10">
        <f t="shared" si="4"/>
        <v>0</v>
      </c>
      <c r="T1298" s="5">
        <v>1300.0</v>
      </c>
      <c r="U1298" s="5" t="s">
        <v>2081</v>
      </c>
    </row>
    <row r="1299" ht="15.75" hidden="1" customHeight="1">
      <c r="A1299" s="13">
        <v>1298.0</v>
      </c>
      <c r="B1299" s="14" t="s">
        <v>2414</v>
      </c>
      <c r="C1299" s="15" t="s">
        <v>22</v>
      </c>
      <c r="D1299" s="16">
        <v>45021.0</v>
      </c>
      <c r="E1299" s="16" t="s">
        <v>23</v>
      </c>
      <c r="F1299" s="16" t="s">
        <v>92</v>
      </c>
      <c r="G1299" s="15" t="s">
        <v>191</v>
      </c>
      <c r="H1299" s="20" t="s">
        <v>33</v>
      </c>
      <c r="I1299" s="13">
        <v>45001.0</v>
      </c>
      <c r="J1299" s="15">
        <v>7.5</v>
      </c>
      <c r="K1299" s="14" t="str">
        <f>IF(I1299=9001,VLOOKUP(J1299,'ISO-reference'!$C$1:$D$67,2,FALSE),IF(I1299=45001,VLOOKUP(J1299,'ISO-reference'!$A$1:$B$40,2,FALSE),IF(I1299=21001,VLOOKUP(J1299,'ISO-reference'!$E$1:$F$75,2,FALSE),"No ISO Mapping")))</f>
        <v> Documented information</v>
      </c>
      <c r="L1299" s="15" t="s">
        <v>30</v>
      </c>
      <c r="M1299" s="18"/>
      <c r="N1299" s="19">
        <f>GSF!$D1299+60</f>
        <v>45081</v>
      </c>
      <c r="O1299" s="19" t="s">
        <v>2081</v>
      </c>
      <c r="P1299" s="14"/>
      <c r="Q1299" s="13" t="str">
        <f t="shared" si="2"/>
        <v>Open</v>
      </c>
      <c r="R1299" s="17">
        <f t="shared" si="41"/>
        <v>187</v>
      </c>
      <c r="S1299" s="17">
        <f t="shared" si="4"/>
        <v>0</v>
      </c>
      <c r="T1299" s="13">
        <v>1301.0</v>
      </c>
      <c r="U1299" s="13" t="s">
        <v>2081</v>
      </c>
    </row>
    <row r="1300" ht="15.75" hidden="1" customHeight="1">
      <c r="A1300" s="5">
        <v>1299.0</v>
      </c>
      <c r="B1300" s="6" t="s">
        <v>2415</v>
      </c>
      <c r="C1300" s="7" t="s">
        <v>22</v>
      </c>
      <c r="D1300" s="8">
        <v>45021.0</v>
      </c>
      <c r="E1300" s="8" t="s">
        <v>23</v>
      </c>
      <c r="F1300" s="8" t="s">
        <v>92</v>
      </c>
      <c r="G1300" s="7" t="s">
        <v>191</v>
      </c>
      <c r="H1300" s="20" t="s">
        <v>33</v>
      </c>
      <c r="I1300" s="5">
        <v>45001.0</v>
      </c>
      <c r="J1300" s="7" t="s">
        <v>615</v>
      </c>
      <c r="K1300" s="6" t="str">
        <f>IF(I1300=9001,VLOOKUP(J1300,'ISO-reference'!$C$1:$D$67,2,FALSE),IF(I1300=45001,VLOOKUP(J1300,'ISO-reference'!$A$1:$B$40,2,FALSE),IF(I1300=21001,VLOOKUP(J1300,'ISO-reference'!$E$1:$F$75,2,FALSE),"No ISO Mapping")))</f>
        <v> Eliminating Hazards and reducing OH&amp;S risks</v>
      </c>
      <c r="L1300" s="7" t="s">
        <v>30</v>
      </c>
      <c r="M1300" s="11"/>
      <c r="N1300" s="12">
        <f>GSF!$D1300+60</f>
        <v>45081</v>
      </c>
      <c r="O1300" s="12" t="s">
        <v>2081</v>
      </c>
      <c r="P1300" s="6"/>
      <c r="Q1300" s="5" t="str">
        <f t="shared" si="2"/>
        <v>Open</v>
      </c>
      <c r="R1300" s="10">
        <f t="shared" si="41"/>
        <v>187</v>
      </c>
      <c r="S1300" s="10">
        <f t="shared" si="4"/>
        <v>0</v>
      </c>
      <c r="T1300" s="5">
        <v>1302.0</v>
      </c>
      <c r="U1300" s="5" t="s">
        <v>2081</v>
      </c>
    </row>
    <row r="1301" ht="15.75" hidden="1" customHeight="1">
      <c r="A1301" s="13">
        <v>1300.0</v>
      </c>
      <c r="B1301" s="14" t="s">
        <v>2416</v>
      </c>
      <c r="C1301" s="15" t="s">
        <v>22</v>
      </c>
      <c r="D1301" s="16">
        <v>45021.0</v>
      </c>
      <c r="E1301" s="16" t="s">
        <v>23</v>
      </c>
      <c r="F1301" s="16" t="s">
        <v>92</v>
      </c>
      <c r="G1301" s="15" t="s">
        <v>191</v>
      </c>
      <c r="H1301" s="20" t="s">
        <v>33</v>
      </c>
      <c r="I1301" s="13">
        <v>45001.0</v>
      </c>
      <c r="J1301" s="15" t="s">
        <v>615</v>
      </c>
      <c r="K1301" s="14" t="str">
        <f>IF(I1301=9001,VLOOKUP(J1301,'ISO-reference'!$C$1:$D$67,2,FALSE),IF(I1301=45001,VLOOKUP(J1301,'ISO-reference'!$A$1:$B$40,2,FALSE),IF(I1301=21001,VLOOKUP(J1301,'ISO-reference'!$E$1:$F$75,2,FALSE),"No ISO Mapping")))</f>
        <v> Eliminating Hazards and reducing OH&amp;S risks</v>
      </c>
      <c r="L1301" s="15" t="s">
        <v>30</v>
      </c>
      <c r="M1301" s="18"/>
      <c r="N1301" s="19">
        <f>GSF!$D1301+60</f>
        <v>45081</v>
      </c>
      <c r="O1301" s="19" t="s">
        <v>2081</v>
      </c>
      <c r="P1301" s="14"/>
      <c r="Q1301" s="13" t="str">
        <f t="shared" si="2"/>
        <v>Open</v>
      </c>
      <c r="R1301" s="17">
        <f t="shared" si="41"/>
        <v>187</v>
      </c>
      <c r="S1301" s="17">
        <f t="shared" si="4"/>
        <v>0</v>
      </c>
      <c r="T1301" s="13">
        <v>1303.0</v>
      </c>
      <c r="U1301" s="13" t="s">
        <v>2081</v>
      </c>
    </row>
    <row r="1302" ht="15.75" hidden="1" customHeight="1">
      <c r="A1302" s="5">
        <v>1301.0</v>
      </c>
      <c r="B1302" s="6" t="s">
        <v>2417</v>
      </c>
      <c r="C1302" s="7" t="s">
        <v>22</v>
      </c>
      <c r="D1302" s="8">
        <v>45021.0</v>
      </c>
      <c r="E1302" s="8" t="s">
        <v>23</v>
      </c>
      <c r="F1302" s="8" t="s">
        <v>92</v>
      </c>
      <c r="G1302" s="7" t="s">
        <v>191</v>
      </c>
      <c r="H1302" s="20" t="s">
        <v>33</v>
      </c>
      <c r="I1302" s="5">
        <v>9001.0</v>
      </c>
      <c r="J1302" s="7" t="s">
        <v>72</v>
      </c>
      <c r="K1302" s="6" t="str">
        <f>IF(I1302=9001,VLOOKUP(J1302,'ISO-reference'!$C$1:$D$67,2,FALSE),IF(I1302=45001,VLOOKUP(J1302,'ISO-reference'!$A$1:$B$40,2,FALSE),IF(I1302=21001,VLOOKUP(J1302,'ISO-reference'!$E$1:$F$75,2,FALSE),"No ISO Mapping")))</f>
        <v> Creating and updating</v>
      </c>
      <c r="L1302" s="7" t="s">
        <v>2155</v>
      </c>
      <c r="M1302" s="11"/>
      <c r="N1302" s="12">
        <f>GSF!$D1302+60</f>
        <v>45081</v>
      </c>
      <c r="O1302" s="12" t="s">
        <v>2081</v>
      </c>
      <c r="P1302" s="6"/>
      <c r="Q1302" s="5" t="str">
        <f t="shared" si="2"/>
        <v>Open</v>
      </c>
      <c r="R1302" s="10">
        <f t="shared" si="41"/>
        <v>187</v>
      </c>
      <c r="S1302" s="10">
        <f t="shared" si="4"/>
        <v>0</v>
      </c>
      <c r="T1302" s="5">
        <v>1304.0</v>
      </c>
      <c r="U1302" s="5" t="s">
        <v>2081</v>
      </c>
    </row>
    <row r="1303" ht="15.75" hidden="1" customHeight="1">
      <c r="A1303" s="13">
        <v>1302.0</v>
      </c>
      <c r="B1303" s="14" t="s">
        <v>2418</v>
      </c>
      <c r="C1303" s="15" t="s">
        <v>22</v>
      </c>
      <c r="D1303" s="16">
        <v>45021.0</v>
      </c>
      <c r="E1303" s="16" t="s">
        <v>23</v>
      </c>
      <c r="F1303" s="16" t="s">
        <v>92</v>
      </c>
      <c r="G1303" s="15" t="s">
        <v>191</v>
      </c>
      <c r="H1303" s="20" t="s">
        <v>33</v>
      </c>
      <c r="I1303" s="13">
        <v>9001.0</v>
      </c>
      <c r="J1303" s="15">
        <v>10.2</v>
      </c>
      <c r="K1303" s="14" t="str">
        <f>IF(I1303=9001,VLOOKUP(J1303,'ISO-reference'!$C$1:$D$67,2,FALSE),IF(I1303=45001,VLOOKUP(J1303,'ISO-reference'!$A$1:$B$40,2,FALSE),IF(I1303=21001,VLOOKUP(J1303,'ISO-reference'!$E$1:$F$75,2,FALSE),"No ISO Mapping")))</f>
        <v> Nonconformity &amp; corrective action</v>
      </c>
      <c r="L1303" s="15" t="s">
        <v>30</v>
      </c>
      <c r="M1303" s="18"/>
      <c r="N1303" s="19">
        <f>GSF!$D1303+60</f>
        <v>45081</v>
      </c>
      <c r="O1303" s="19" t="s">
        <v>2081</v>
      </c>
      <c r="P1303" s="14"/>
      <c r="Q1303" s="13" t="str">
        <f t="shared" si="2"/>
        <v>Open</v>
      </c>
      <c r="R1303" s="17">
        <f t="shared" si="41"/>
        <v>187</v>
      </c>
      <c r="S1303" s="17">
        <f t="shared" si="4"/>
        <v>0</v>
      </c>
      <c r="T1303" s="13">
        <v>1305.0</v>
      </c>
      <c r="U1303" s="13" t="s">
        <v>2081</v>
      </c>
    </row>
    <row r="1304" ht="15.75" hidden="1" customHeight="1">
      <c r="A1304" s="5">
        <v>1303.0</v>
      </c>
      <c r="B1304" s="39" t="s">
        <v>2419</v>
      </c>
      <c r="C1304" s="7" t="s">
        <v>22</v>
      </c>
      <c r="D1304" s="8">
        <v>45048.0</v>
      </c>
      <c r="E1304" s="8" t="s">
        <v>23</v>
      </c>
      <c r="F1304" s="8" t="s">
        <v>92</v>
      </c>
      <c r="G1304" s="7" t="s">
        <v>1090</v>
      </c>
      <c r="H1304" s="20" t="s">
        <v>2420</v>
      </c>
      <c r="I1304" s="5">
        <v>9001.0</v>
      </c>
      <c r="J1304" s="7">
        <v>7.5</v>
      </c>
      <c r="K1304" s="6" t="str">
        <f>IF(I1304=9001,VLOOKUP(J1304,'ISO-reference'!$C$1:$D$67,2,FALSE),IF(I1304=45001,VLOOKUP(J1304,'ISO-reference'!$A$1:$B$40,2,FALSE),IF(I1304=21001,VLOOKUP(J1304,'ISO-reference'!$E$1:$F$75,2,FALSE),"No ISO Mapping")))</f>
        <v> Documented information</v>
      </c>
      <c r="L1304" s="7" t="s">
        <v>2155</v>
      </c>
      <c r="M1304" s="11"/>
      <c r="N1304" s="12">
        <f>GSF!$D1304+60</f>
        <v>45108</v>
      </c>
      <c r="O1304" s="12" t="s">
        <v>2081</v>
      </c>
      <c r="P1304" s="6"/>
      <c r="Q1304" s="5" t="str">
        <f t="shared" si="2"/>
        <v>Open</v>
      </c>
      <c r="R1304" s="10">
        <f t="shared" si="41"/>
        <v>160</v>
      </c>
      <c r="S1304" s="10">
        <f t="shared" si="4"/>
        <v>0</v>
      </c>
      <c r="T1304" s="5">
        <v>1306.0</v>
      </c>
      <c r="U1304" s="5" t="s">
        <v>2081</v>
      </c>
    </row>
    <row r="1305" ht="15.75" hidden="1" customHeight="1">
      <c r="A1305" s="13">
        <v>1304.0</v>
      </c>
      <c r="B1305" s="40" t="s">
        <v>2421</v>
      </c>
      <c r="C1305" s="15" t="s">
        <v>22</v>
      </c>
      <c r="D1305" s="16">
        <v>45056.0</v>
      </c>
      <c r="E1305" s="16" t="s">
        <v>23</v>
      </c>
      <c r="F1305" s="16" t="s">
        <v>92</v>
      </c>
      <c r="G1305" s="15" t="s">
        <v>93</v>
      </c>
      <c r="H1305" s="20" t="s">
        <v>2420</v>
      </c>
      <c r="I1305" s="13">
        <v>45001.0</v>
      </c>
      <c r="J1305" s="15" t="s">
        <v>456</v>
      </c>
      <c r="K1305" s="14" t="str">
        <f>IF(I1305=9001,VLOOKUP(J1305,'ISO-reference'!$C$1:$D$67,2,FALSE),IF(I1305=45001,VLOOKUP(J1305,'ISO-reference'!$A$1:$B$40,2,FALSE),IF(I1305=21001,VLOOKUP(J1305,'ISO-reference'!$E$1:$F$75,2,FALSE),"No ISO Mapping")))</f>
        <v> Hazard identification &amp; assessment of risks and opportunities</v>
      </c>
      <c r="L1305" s="15" t="s">
        <v>30</v>
      </c>
      <c r="M1305" s="18"/>
      <c r="N1305" s="19">
        <f>GSF!$D1305+60</f>
        <v>45116</v>
      </c>
      <c r="O1305" s="19" t="s">
        <v>2081</v>
      </c>
      <c r="P1305" s="14"/>
      <c r="Q1305" s="13" t="str">
        <f t="shared" si="2"/>
        <v>Open</v>
      </c>
      <c r="R1305" s="17">
        <f t="shared" si="41"/>
        <v>152</v>
      </c>
      <c r="S1305" s="17">
        <f t="shared" si="4"/>
        <v>0</v>
      </c>
      <c r="T1305" s="13">
        <v>1307.0</v>
      </c>
      <c r="U1305" s="13" t="s">
        <v>2081</v>
      </c>
    </row>
    <row r="1306" ht="15.75" hidden="1" customHeight="1">
      <c r="A1306" s="5">
        <v>1305.0</v>
      </c>
      <c r="B1306" s="6" t="s">
        <v>2422</v>
      </c>
      <c r="C1306" s="7" t="s">
        <v>22</v>
      </c>
      <c r="D1306" s="8">
        <v>45056.0</v>
      </c>
      <c r="E1306" s="8" t="s">
        <v>23</v>
      </c>
      <c r="F1306" s="8" t="s">
        <v>92</v>
      </c>
      <c r="G1306" s="7" t="s">
        <v>93</v>
      </c>
      <c r="H1306" s="20" t="s">
        <v>2420</v>
      </c>
      <c r="I1306" s="5">
        <v>45001.0</v>
      </c>
      <c r="J1306" s="7" t="s">
        <v>456</v>
      </c>
      <c r="K1306" s="6" t="str">
        <f>IF(I1306=9001,VLOOKUP(J1306,'ISO-reference'!$C$1:$D$67,2,FALSE),IF(I1306=45001,VLOOKUP(J1306,'ISO-reference'!$A$1:$B$40,2,FALSE),IF(I1306=21001,VLOOKUP(J1306,'ISO-reference'!$E$1:$F$75,2,FALSE),"No ISO Mapping")))</f>
        <v> Hazard identification &amp; assessment of risks and opportunities</v>
      </c>
      <c r="L1306" s="7" t="s">
        <v>30</v>
      </c>
      <c r="M1306" s="11"/>
      <c r="N1306" s="12">
        <f>GSF!$D1306+60</f>
        <v>45116</v>
      </c>
      <c r="O1306" s="12" t="s">
        <v>2081</v>
      </c>
      <c r="P1306" s="6"/>
      <c r="Q1306" s="5" t="str">
        <f t="shared" si="2"/>
        <v>Open</v>
      </c>
      <c r="R1306" s="10">
        <f t="shared" si="41"/>
        <v>152</v>
      </c>
      <c r="S1306" s="10">
        <f t="shared" si="4"/>
        <v>0</v>
      </c>
      <c r="T1306" s="5">
        <v>1308.0</v>
      </c>
      <c r="U1306" s="5" t="s">
        <v>2081</v>
      </c>
    </row>
    <row r="1307" ht="15.75" customHeight="1">
      <c r="A1307" s="13">
        <v>1306.0</v>
      </c>
      <c r="B1307" s="14" t="s">
        <v>2423</v>
      </c>
      <c r="C1307" s="15" t="s">
        <v>22</v>
      </c>
      <c r="D1307" s="16">
        <v>45056.0</v>
      </c>
      <c r="E1307" s="16" t="s">
        <v>23</v>
      </c>
      <c r="F1307" s="16" t="s">
        <v>92</v>
      </c>
      <c r="G1307" s="15" t="s">
        <v>93</v>
      </c>
      <c r="H1307" s="9" t="s">
        <v>26</v>
      </c>
      <c r="I1307" s="13">
        <v>45001.0</v>
      </c>
      <c r="J1307" s="15" t="s">
        <v>615</v>
      </c>
      <c r="K1307" s="14" t="str">
        <f>IF(I1307=9001,VLOOKUP(J1307,'ISO-reference'!$C$1:$D$67,2,FALSE),IF(I1307=45001,VLOOKUP(J1307,'ISO-reference'!$A$1:$B$40,2,FALSE),IF(I1307=21001,VLOOKUP(J1307,'ISO-reference'!$E$1:$F$75,2,FALSE),"No ISO Mapping")))</f>
        <v> Eliminating Hazards and reducing OH&amp;S risks</v>
      </c>
      <c r="L1307" s="15" t="s">
        <v>30</v>
      </c>
      <c r="M1307" s="18"/>
      <c r="N1307" s="19">
        <f>GSF!$D1307+60</f>
        <v>45116</v>
      </c>
      <c r="O1307" s="19">
        <v>45111.0</v>
      </c>
      <c r="P1307" s="14" t="s">
        <v>2424</v>
      </c>
      <c r="Q1307" s="13" t="str">
        <f t="shared" si="2"/>
        <v>Closed</v>
      </c>
      <c r="R1307" s="17">
        <f t="shared" si="41"/>
        <v>55</v>
      </c>
      <c r="S1307" s="17">
        <f t="shared" si="4"/>
        <v>-5</v>
      </c>
      <c r="T1307" s="13">
        <v>1309.0</v>
      </c>
      <c r="U1307" s="13" t="s">
        <v>2081</v>
      </c>
    </row>
    <row r="1308" ht="15.75" hidden="1" customHeight="1">
      <c r="A1308" s="5">
        <v>1307.0</v>
      </c>
      <c r="B1308" s="6" t="s">
        <v>2425</v>
      </c>
      <c r="C1308" s="7" t="s">
        <v>22</v>
      </c>
      <c r="D1308" s="8">
        <v>45056.0</v>
      </c>
      <c r="E1308" s="8" t="s">
        <v>23</v>
      </c>
      <c r="F1308" s="8" t="s">
        <v>92</v>
      </c>
      <c r="G1308" s="7" t="s">
        <v>93</v>
      </c>
      <c r="H1308" s="20" t="s">
        <v>105</v>
      </c>
      <c r="I1308" s="5">
        <v>45001.0</v>
      </c>
      <c r="J1308" s="7" t="s">
        <v>615</v>
      </c>
      <c r="K1308" s="6" t="str">
        <f>IF(I1308=9001,VLOOKUP(J1308,'ISO-reference'!$C$1:$D$67,2,FALSE),IF(I1308=45001,VLOOKUP(J1308,'ISO-reference'!$A$1:$B$40,2,FALSE),IF(I1308=21001,VLOOKUP(J1308,'ISO-reference'!$E$1:$F$75,2,FALSE),"No ISO Mapping")))</f>
        <v> Eliminating Hazards and reducing OH&amp;S risks</v>
      </c>
      <c r="L1308" s="7" t="s">
        <v>30</v>
      </c>
      <c r="M1308" s="11"/>
      <c r="N1308" s="12">
        <f>GSF!$D1308+60</f>
        <v>45116</v>
      </c>
      <c r="O1308" s="12">
        <v>45111.0</v>
      </c>
      <c r="P1308" s="6" t="s">
        <v>2426</v>
      </c>
      <c r="Q1308" s="5" t="str">
        <f t="shared" si="2"/>
        <v>Closed</v>
      </c>
      <c r="R1308" s="10">
        <f t="shared" si="41"/>
        <v>55</v>
      </c>
      <c r="S1308" s="10">
        <f t="shared" si="4"/>
        <v>-5</v>
      </c>
      <c r="T1308" s="5">
        <v>1310.0</v>
      </c>
      <c r="U1308" s="5" t="s">
        <v>2081</v>
      </c>
    </row>
    <row r="1309" ht="15.75" hidden="1" customHeight="1">
      <c r="A1309" s="13">
        <v>1308.0</v>
      </c>
      <c r="B1309" s="40" t="s">
        <v>2427</v>
      </c>
      <c r="C1309" s="15" t="s">
        <v>22</v>
      </c>
      <c r="D1309" s="16">
        <v>45056.0</v>
      </c>
      <c r="E1309" s="16" t="s">
        <v>23</v>
      </c>
      <c r="F1309" s="16" t="s">
        <v>92</v>
      </c>
      <c r="G1309" s="15" t="s">
        <v>93</v>
      </c>
      <c r="H1309" s="20" t="s">
        <v>33</v>
      </c>
      <c r="I1309" s="13">
        <v>45001.0</v>
      </c>
      <c r="J1309" s="15">
        <v>8.2</v>
      </c>
      <c r="K1309" s="14" t="str">
        <f>IF(I1309=9001,VLOOKUP(J1309,'ISO-reference'!$C$1:$D$67,2,FALSE),IF(I1309=45001,VLOOKUP(J1309,'ISO-reference'!$A$1:$B$40,2,FALSE),IF(I1309=21001,VLOOKUP(J1309,'ISO-reference'!$E$1:$F$75,2,FALSE),"No ISO Mapping")))</f>
        <v> Emergency preparedness and response</v>
      </c>
      <c r="L1309" s="15" t="s">
        <v>30</v>
      </c>
      <c r="M1309" s="18"/>
      <c r="N1309" s="19">
        <f>GSF!$D1309+60</f>
        <v>45116</v>
      </c>
      <c r="O1309" s="19">
        <v>45111.0</v>
      </c>
      <c r="P1309" s="14" t="s">
        <v>2428</v>
      </c>
      <c r="Q1309" s="13" t="str">
        <f t="shared" si="2"/>
        <v>Closed</v>
      </c>
      <c r="R1309" s="17">
        <f t="shared" si="41"/>
        <v>55</v>
      </c>
      <c r="S1309" s="17">
        <f t="shared" si="4"/>
        <v>-5</v>
      </c>
      <c r="T1309" s="13">
        <v>1311.0</v>
      </c>
      <c r="U1309" s="13" t="s">
        <v>2081</v>
      </c>
    </row>
    <row r="1310" ht="15.75" hidden="1" customHeight="1">
      <c r="A1310" s="5">
        <v>1309.0</v>
      </c>
      <c r="B1310" s="39" t="s">
        <v>2429</v>
      </c>
      <c r="C1310" s="7" t="s">
        <v>22</v>
      </c>
      <c r="D1310" s="8">
        <v>45056.0</v>
      </c>
      <c r="E1310" s="8" t="s">
        <v>23</v>
      </c>
      <c r="F1310" s="8" t="s">
        <v>92</v>
      </c>
      <c r="G1310" s="7" t="s">
        <v>93</v>
      </c>
      <c r="H1310" s="20" t="s">
        <v>33</v>
      </c>
      <c r="I1310" s="5">
        <v>45001.0</v>
      </c>
      <c r="J1310" s="7">
        <v>8.2</v>
      </c>
      <c r="K1310" s="6" t="str">
        <f>IF(I1310=9001,VLOOKUP(J1310,'ISO-reference'!$C$1:$D$67,2,FALSE),IF(I1310=45001,VLOOKUP(J1310,'ISO-reference'!$A$1:$B$40,2,FALSE),IF(I1310=21001,VLOOKUP(J1310,'ISO-reference'!$E$1:$F$75,2,FALSE),"No ISO Mapping")))</f>
        <v> Emergency preparedness and response</v>
      </c>
      <c r="L1310" s="7" t="s">
        <v>30</v>
      </c>
      <c r="M1310" s="11"/>
      <c r="N1310" s="12">
        <f>GSF!$D1310+60</f>
        <v>45116</v>
      </c>
      <c r="O1310" s="12">
        <v>45111.0</v>
      </c>
      <c r="P1310" s="6" t="s">
        <v>2430</v>
      </c>
      <c r="Q1310" s="5" t="str">
        <f t="shared" si="2"/>
        <v>Closed</v>
      </c>
      <c r="R1310" s="10">
        <f t="shared" si="41"/>
        <v>55</v>
      </c>
      <c r="S1310" s="10">
        <f t="shared" si="4"/>
        <v>-5</v>
      </c>
      <c r="T1310" s="5">
        <v>1312.0</v>
      </c>
      <c r="U1310" s="5" t="s">
        <v>2081</v>
      </c>
    </row>
    <row r="1311" ht="15.75" hidden="1" customHeight="1">
      <c r="A1311" s="13">
        <v>1310.0</v>
      </c>
      <c r="B1311" s="40" t="s">
        <v>2431</v>
      </c>
      <c r="C1311" s="15" t="s">
        <v>22</v>
      </c>
      <c r="D1311" s="16">
        <v>45056.0</v>
      </c>
      <c r="E1311" s="16" t="s">
        <v>23</v>
      </c>
      <c r="F1311" s="16" t="s">
        <v>92</v>
      </c>
      <c r="G1311" s="15" t="s">
        <v>93</v>
      </c>
      <c r="H1311" s="20" t="s">
        <v>105</v>
      </c>
      <c r="I1311" s="13">
        <v>9001.0</v>
      </c>
      <c r="J1311" s="15">
        <v>7.3</v>
      </c>
      <c r="K1311" s="14" t="str">
        <f>IF(I1311=9001,VLOOKUP(J1311,'ISO-reference'!$C$1:$D$67,2,FALSE),IF(I1311=45001,VLOOKUP(J1311,'ISO-reference'!$A$1:$B$40,2,FALSE),IF(I1311=21001,VLOOKUP(J1311,'ISO-reference'!$E$1:$F$75,2,FALSE),"No ISO Mapping")))</f>
        <v> Awareness</v>
      </c>
      <c r="L1311" s="15" t="s">
        <v>111</v>
      </c>
      <c r="M1311" s="18"/>
      <c r="N1311" s="19">
        <f>GSF!$D1311+60</f>
        <v>45116</v>
      </c>
      <c r="O1311" s="19">
        <v>45111.0</v>
      </c>
      <c r="P1311" s="14" t="s">
        <v>2432</v>
      </c>
      <c r="Q1311" s="13" t="str">
        <f t="shared" si="2"/>
        <v>Closed</v>
      </c>
      <c r="R1311" s="17">
        <f t="shared" si="41"/>
        <v>55</v>
      </c>
      <c r="S1311" s="17">
        <f t="shared" si="4"/>
        <v>-5</v>
      </c>
      <c r="T1311" s="13">
        <v>1313.0</v>
      </c>
      <c r="U1311" s="13" t="s">
        <v>2081</v>
      </c>
    </row>
    <row r="1312" ht="15.75" hidden="1" customHeight="1">
      <c r="A1312" s="5">
        <v>1311.0</v>
      </c>
      <c r="B1312" s="6" t="s">
        <v>2433</v>
      </c>
      <c r="C1312" s="7" t="s">
        <v>22</v>
      </c>
      <c r="D1312" s="8">
        <v>45063.0</v>
      </c>
      <c r="E1312" s="8" t="s">
        <v>23</v>
      </c>
      <c r="F1312" s="8" t="s">
        <v>66</v>
      </c>
      <c r="G1312" s="7" t="s">
        <v>133</v>
      </c>
      <c r="H1312" s="20" t="s">
        <v>33</v>
      </c>
      <c r="I1312" s="5">
        <v>45001.0</v>
      </c>
      <c r="J1312" s="7">
        <v>7.2</v>
      </c>
      <c r="K1312" s="6" t="str">
        <f>IF(I1312=9001,VLOOKUP(J1312,'ISO-reference'!$C$1:$D$67,2,FALSE),IF(I1312=45001,VLOOKUP(J1312,'ISO-reference'!$A$1:$B$40,2,FALSE),IF(I1312=21001,VLOOKUP(J1312,'ISO-reference'!$E$1:$F$75,2,FALSE),"No ISO Mapping")))</f>
        <v> Competence</v>
      </c>
      <c r="L1312" s="7" t="s">
        <v>30</v>
      </c>
      <c r="M1312" s="11"/>
      <c r="N1312" s="12">
        <f>GSF!$D1312+60</f>
        <v>45123</v>
      </c>
      <c r="O1312" s="12">
        <v>45131.0</v>
      </c>
      <c r="P1312" s="6" t="s">
        <v>2434</v>
      </c>
      <c r="Q1312" s="5" t="str">
        <f t="shared" si="2"/>
        <v>Closed</v>
      </c>
      <c r="R1312" s="10">
        <f t="shared" si="41"/>
        <v>68</v>
      </c>
      <c r="S1312" s="10">
        <f t="shared" si="4"/>
        <v>8</v>
      </c>
      <c r="T1312" s="5">
        <v>1314.0</v>
      </c>
      <c r="U1312" s="5" t="s">
        <v>2081</v>
      </c>
    </row>
    <row r="1313" ht="15.75" hidden="1" customHeight="1">
      <c r="A1313" s="13">
        <v>1312.0</v>
      </c>
      <c r="B1313" s="14" t="s">
        <v>2435</v>
      </c>
      <c r="C1313" s="15" t="s">
        <v>22</v>
      </c>
      <c r="D1313" s="16">
        <v>45063.0</v>
      </c>
      <c r="E1313" s="16" t="s">
        <v>23</v>
      </c>
      <c r="F1313" s="16" t="s">
        <v>66</v>
      </c>
      <c r="G1313" s="15" t="s">
        <v>133</v>
      </c>
      <c r="H1313" s="20" t="s">
        <v>33</v>
      </c>
      <c r="I1313" s="13">
        <v>45001.0</v>
      </c>
      <c r="J1313" s="15">
        <v>7.5</v>
      </c>
      <c r="K1313" s="14" t="str">
        <f>IF(I1313=9001,VLOOKUP(J1313,'ISO-reference'!$C$1:$D$67,2,FALSE),IF(I1313=45001,VLOOKUP(J1313,'ISO-reference'!$A$1:$B$40,2,FALSE),IF(I1313=21001,VLOOKUP(J1313,'ISO-reference'!$E$1:$F$75,2,FALSE),"No ISO Mapping")))</f>
        <v> Documented information</v>
      </c>
      <c r="L1313" s="15" t="s">
        <v>30</v>
      </c>
      <c r="M1313" s="18"/>
      <c r="N1313" s="19">
        <f>GSF!$D1313+60</f>
        <v>45123</v>
      </c>
      <c r="O1313" s="19">
        <v>45100.0</v>
      </c>
      <c r="P1313" s="14" t="s">
        <v>2436</v>
      </c>
      <c r="Q1313" s="13" t="str">
        <f t="shared" si="2"/>
        <v>Closed</v>
      </c>
      <c r="R1313" s="17">
        <f t="shared" si="41"/>
        <v>37</v>
      </c>
      <c r="S1313" s="17">
        <f t="shared" si="4"/>
        <v>-23</v>
      </c>
      <c r="T1313" s="13">
        <v>1315.0</v>
      </c>
      <c r="U1313" s="13" t="s">
        <v>2081</v>
      </c>
    </row>
    <row r="1314" ht="15.75" hidden="1" customHeight="1">
      <c r="A1314" s="5">
        <v>1313.0</v>
      </c>
      <c r="B1314" s="6" t="s">
        <v>2437</v>
      </c>
      <c r="C1314" s="7" t="s">
        <v>22</v>
      </c>
      <c r="D1314" s="8">
        <v>45063.0</v>
      </c>
      <c r="E1314" s="8" t="s">
        <v>23</v>
      </c>
      <c r="F1314" s="8" t="s">
        <v>66</v>
      </c>
      <c r="G1314" s="7" t="s">
        <v>133</v>
      </c>
      <c r="H1314" s="20" t="s">
        <v>33</v>
      </c>
      <c r="I1314" s="5">
        <v>45001.0</v>
      </c>
      <c r="J1314" s="7">
        <v>7.1</v>
      </c>
      <c r="K1314" s="6" t="str">
        <f>IF(I1314=9001,VLOOKUP(J1314,'ISO-reference'!$C$1:$D$67,2,FALSE),IF(I1314=45001,VLOOKUP(J1314,'ISO-reference'!$A$1:$B$40,2,FALSE),IF(I1314=21001,VLOOKUP(J1314,'ISO-reference'!$E$1:$F$75,2,FALSE),"No ISO Mapping")))</f>
        <v> Resources</v>
      </c>
      <c r="L1314" s="7" t="s">
        <v>30</v>
      </c>
      <c r="M1314" s="11"/>
      <c r="N1314" s="12">
        <f>GSF!$D1314+60</f>
        <v>45123</v>
      </c>
      <c r="O1314" s="12">
        <v>45131.0</v>
      </c>
      <c r="P1314" s="6" t="s">
        <v>2438</v>
      </c>
      <c r="Q1314" s="5" t="str">
        <f t="shared" si="2"/>
        <v>Closed</v>
      </c>
      <c r="R1314" s="10">
        <f t="shared" si="41"/>
        <v>68</v>
      </c>
      <c r="S1314" s="10">
        <f t="shared" si="4"/>
        <v>8</v>
      </c>
      <c r="T1314" s="5">
        <v>1316.0</v>
      </c>
      <c r="U1314" s="5" t="s">
        <v>2081</v>
      </c>
    </row>
    <row r="1315" ht="15.75" hidden="1" customHeight="1">
      <c r="A1315" s="13">
        <v>1314.0</v>
      </c>
      <c r="B1315" s="14" t="s">
        <v>2439</v>
      </c>
      <c r="C1315" s="15" t="s">
        <v>22</v>
      </c>
      <c r="D1315" s="16">
        <v>45063.0</v>
      </c>
      <c r="E1315" s="16" t="s">
        <v>23</v>
      </c>
      <c r="F1315" s="16" t="s">
        <v>66</v>
      </c>
      <c r="G1315" s="15" t="s">
        <v>133</v>
      </c>
      <c r="H1315" s="20" t="s">
        <v>33</v>
      </c>
      <c r="I1315" s="13">
        <v>45001.0</v>
      </c>
      <c r="J1315" s="15" t="s">
        <v>1064</v>
      </c>
      <c r="K1315" s="14" t="str">
        <f>IF(I1315=9001,VLOOKUP(J1315,'ISO-reference'!$C$1:$D$67,2,FALSE),IF(I1315=45001,VLOOKUP(J1315,'ISO-reference'!$A$1:$B$40,2,FALSE),IF(I1315=21001,VLOOKUP(J1315,'ISO-reference'!$E$1:$F$75,2,FALSE),"No ISO Mapping")))</f>
        <v> General (Documented Info)</v>
      </c>
      <c r="L1315" s="15" t="s">
        <v>27</v>
      </c>
      <c r="M1315" s="18"/>
      <c r="N1315" s="19">
        <f>GSF!$D1315+60</f>
        <v>45123</v>
      </c>
      <c r="O1315" s="19">
        <v>45131.0</v>
      </c>
      <c r="P1315" s="14" t="s">
        <v>2440</v>
      </c>
      <c r="Q1315" s="13" t="str">
        <f t="shared" si="2"/>
        <v>Closed</v>
      </c>
      <c r="R1315" s="17">
        <f t="shared" si="41"/>
        <v>68</v>
      </c>
      <c r="S1315" s="17">
        <f t="shared" si="4"/>
        <v>8</v>
      </c>
      <c r="T1315" s="13">
        <v>1317.0</v>
      </c>
      <c r="U1315" s="13" t="s">
        <v>2081</v>
      </c>
    </row>
    <row r="1316" ht="15.75" hidden="1" customHeight="1">
      <c r="A1316" s="5">
        <v>1315.0</v>
      </c>
      <c r="B1316" s="6" t="s">
        <v>2441</v>
      </c>
      <c r="C1316" s="7" t="s">
        <v>22</v>
      </c>
      <c r="D1316" s="8">
        <v>45063.0</v>
      </c>
      <c r="E1316" s="8" t="s">
        <v>23</v>
      </c>
      <c r="F1316" s="8" t="s">
        <v>66</v>
      </c>
      <c r="G1316" s="7" t="s">
        <v>133</v>
      </c>
      <c r="H1316" s="20" t="s">
        <v>33</v>
      </c>
      <c r="I1316" s="5">
        <v>9001.0</v>
      </c>
      <c r="J1316" s="7">
        <v>8.6</v>
      </c>
      <c r="K1316" s="6" t="str">
        <f>IF(I1316=9001,VLOOKUP(J1316,'ISO-reference'!$C$1:$D$67,2,FALSE),IF(I1316=45001,VLOOKUP(J1316,'ISO-reference'!$A$1:$B$40,2,FALSE),IF(I1316=21001,VLOOKUP(J1316,'ISO-reference'!$E$1:$F$75,2,FALSE),"No ISO Mapping")))</f>
        <v> Release of products and services</v>
      </c>
      <c r="L1316" s="7" t="s">
        <v>30</v>
      </c>
      <c r="M1316" s="11"/>
      <c r="N1316" s="12">
        <f>GSF!$D1316+60</f>
        <v>45123</v>
      </c>
      <c r="O1316" s="12" t="s">
        <v>2081</v>
      </c>
      <c r="P1316" s="6"/>
      <c r="Q1316" s="5" t="str">
        <f t="shared" si="2"/>
        <v>Open</v>
      </c>
      <c r="R1316" s="10">
        <f t="shared" si="41"/>
        <v>145</v>
      </c>
      <c r="S1316" s="10">
        <f t="shared" si="4"/>
        <v>0</v>
      </c>
      <c r="T1316" s="5">
        <v>1318.0</v>
      </c>
      <c r="U1316" s="5" t="s">
        <v>2081</v>
      </c>
    </row>
    <row r="1317" ht="15.75" hidden="1" customHeight="1">
      <c r="A1317" s="13">
        <v>1316.0</v>
      </c>
      <c r="B1317" s="14" t="s">
        <v>2442</v>
      </c>
      <c r="C1317" s="15" t="s">
        <v>22</v>
      </c>
      <c r="D1317" s="16">
        <v>45063.0</v>
      </c>
      <c r="E1317" s="16" t="s">
        <v>23</v>
      </c>
      <c r="F1317" s="16" t="s">
        <v>66</v>
      </c>
      <c r="G1317" s="15" t="s">
        <v>133</v>
      </c>
      <c r="H1317" s="20" t="s">
        <v>33</v>
      </c>
      <c r="I1317" s="13">
        <v>9001.0</v>
      </c>
      <c r="J1317" s="15" t="s">
        <v>88</v>
      </c>
      <c r="K1317" s="14" t="str">
        <f>IF(I1317=9001,VLOOKUP(J1317,'ISO-reference'!$C$1:$D$67,2,FALSE),IF(I1317=45001,VLOOKUP(J1317,'ISO-reference'!$A$1:$B$40,2,FALSE),IF(I1317=21001,VLOOKUP(J1317,'ISO-reference'!$E$1:$F$75,2,FALSE),"No ISO Mapping")))</f>
        <v> Control of documented information</v>
      </c>
      <c r="L1317" s="15" t="s">
        <v>512</v>
      </c>
      <c r="M1317" s="18"/>
      <c r="N1317" s="19">
        <f>GSF!$D1317+60</f>
        <v>45123</v>
      </c>
      <c r="O1317" s="19">
        <v>45132.0</v>
      </c>
      <c r="P1317" s="14" t="s">
        <v>2443</v>
      </c>
      <c r="Q1317" s="13" t="str">
        <f t="shared" si="2"/>
        <v>Closed</v>
      </c>
      <c r="R1317" s="17">
        <f t="shared" si="41"/>
        <v>69</v>
      </c>
      <c r="S1317" s="17">
        <f t="shared" si="4"/>
        <v>9</v>
      </c>
      <c r="T1317" s="13">
        <v>1319.0</v>
      </c>
      <c r="U1317" s="13" t="s">
        <v>2081</v>
      </c>
    </row>
    <row r="1318" ht="15.75" hidden="1" customHeight="1">
      <c r="A1318" s="5">
        <v>1317.0</v>
      </c>
      <c r="B1318" s="6" t="s">
        <v>2444</v>
      </c>
      <c r="C1318" s="7" t="s">
        <v>22</v>
      </c>
      <c r="D1318" s="8">
        <v>45063.0</v>
      </c>
      <c r="E1318" s="8" t="s">
        <v>23</v>
      </c>
      <c r="F1318" s="8" t="s">
        <v>66</v>
      </c>
      <c r="G1318" s="7" t="s">
        <v>133</v>
      </c>
      <c r="H1318" s="20" t="s">
        <v>33</v>
      </c>
      <c r="I1318" s="5">
        <v>9001.0</v>
      </c>
      <c r="J1318" s="7" t="s">
        <v>72</v>
      </c>
      <c r="K1318" s="6" t="str">
        <f>IF(I1318=9001,VLOOKUP(J1318,'ISO-reference'!$C$1:$D$67,2,FALSE),IF(I1318=45001,VLOOKUP(J1318,'ISO-reference'!$A$1:$B$40,2,FALSE),IF(I1318=21001,VLOOKUP(J1318,'ISO-reference'!$E$1:$F$75,2,FALSE),"No ISO Mapping")))</f>
        <v> Creating and updating</v>
      </c>
      <c r="L1318" s="7" t="s">
        <v>512</v>
      </c>
      <c r="M1318" s="11"/>
      <c r="N1318" s="12">
        <f>GSF!$D1318+60</f>
        <v>45123</v>
      </c>
      <c r="O1318" s="12">
        <v>45132.0</v>
      </c>
      <c r="P1318" s="6" t="s">
        <v>2445</v>
      </c>
      <c r="Q1318" s="5" t="str">
        <f t="shared" si="2"/>
        <v>Closed</v>
      </c>
      <c r="R1318" s="10">
        <f t="shared" si="41"/>
        <v>69</v>
      </c>
      <c r="S1318" s="10">
        <f t="shared" si="4"/>
        <v>9</v>
      </c>
      <c r="T1318" s="5">
        <v>1320.0</v>
      </c>
      <c r="U1318" s="5" t="s">
        <v>2081</v>
      </c>
    </row>
    <row r="1319" ht="15.75" hidden="1" customHeight="1">
      <c r="A1319" s="13">
        <v>1318.0</v>
      </c>
      <c r="B1319" s="14" t="s">
        <v>2446</v>
      </c>
      <c r="C1319" s="15" t="s">
        <v>22</v>
      </c>
      <c r="D1319" s="16">
        <v>45063.0</v>
      </c>
      <c r="E1319" s="16" t="s">
        <v>23</v>
      </c>
      <c r="F1319" s="16" t="s">
        <v>66</v>
      </c>
      <c r="G1319" s="15" t="s">
        <v>133</v>
      </c>
      <c r="H1319" s="20" t="s">
        <v>33</v>
      </c>
      <c r="I1319" s="13">
        <v>9001.0</v>
      </c>
      <c r="J1319" s="15" t="s">
        <v>72</v>
      </c>
      <c r="K1319" s="14" t="str">
        <f>IF(I1319=9001,VLOOKUP(J1319,'ISO-reference'!$C$1:$D$67,2,FALSE),IF(I1319=45001,VLOOKUP(J1319,'ISO-reference'!$A$1:$B$40,2,FALSE),IF(I1319=21001,VLOOKUP(J1319,'ISO-reference'!$E$1:$F$75,2,FALSE),"No ISO Mapping")))</f>
        <v> Creating and updating</v>
      </c>
      <c r="L1319" s="15" t="s">
        <v>27</v>
      </c>
      <c r="M1319" s="18"/>
      <c r="N1319" s="19">
        <f>GSF!$D1319+60</f>
        <v>45123</v>
      </c>
      <c r="O1319" s="19">
        <v>45132.0</v>
      </c>
      <c r="P1319" s="14" t="s">
        <v>2447</v>
      </c>
      <c r="Q1319" s="13" t="str">
        <f t="shared" si="2"/>
        <v>Closed</v>
      </c>
      <c r="R1319" s="17">
        <f t="shared" si="41"/>
        <v>69</v>
      </c>
      <c r="S1319" s="17">
        <f t="shared" si="4"/>
        <v>9</v>
      </c>
      <c r="T1319" s="13">
        <v>1321.0</v>
      </c>
      <c r="U1319" s="13" t="s">
        <v>2081</v>
      </c>
    </row>
    <row r="1320" ht="15.75" hidden="1" customHeight="1">
      <c r="A1320" s="5">
        <v>1319.0</v>
      </c>
      <c r="B1320" s="6" t="s">
        <v>2448</v>
      </c>
      <c r="C1320" s="7" t="s">
        <v>22</v>
      </c>
      <c r="D1320" s="8">
        <v>45063.0</v>
      </c>
      <c r="E1320" s="8" t="s">
        <v>23</v>
      </c>
      <c r="F1320" s="8" t="s">
        <v>66</v>
      </c>
      <c r="G1320" s="7" t="s">
        <v>133</v>
      </c>
      <c r="H1320" s="20" t="s">
        <v>33</v>
      </c>
      <c r="I1320" s="5">
        <v>9001.0</v>
      </c>
      <c r="J1320" s="7" t="s">
        <v>72</v>
      </c>
      <c r="K1320" s="6" t="str">
        <f>IF(I1320=9001,VLOOKUP(J1320,'ISO-reference'!$C$1:$D$67,2,FALSE),IF(I1320=45001,VLOOKUP(J1320,'ISO-reference'!$A$1:$B$40,2,FALSE),IF(I1320=21001,VLOOKUP(J1320,'ISO-reference'!$E$1:$F$75,2,FALSE),"No ISO Mapping")))</f>
        <v> Creating and updating</v>
      </c>
      <c r="L1320" s="7" t="s">
        <v>30</v>
      </c>
      <c r="M1320" s="11"/>
      <c r="N1320" s="12">
        <f>GSF!$D1320+60</f>
        <v>45123</v>
      </c>
      <c r="O1320" s="12" t="s">
        <v>2081</v>
      </c>
      <c r="P1320" s="6"/>
      <c r="Q1320" s="5" t="str">
        <f t="shared" si="2"/>
        <v>Open</v>
      </c>
      <c r="R1320" s="10">
        <f t="shared" si="41"/>
        <v>145</v>
      </c>
      <c r="S1320" s="10">
        <f t="shared" si="4"/>
        <v>0</v>
      </c>
      <c r="T1320" s="5">
        <v>1322.0</v>
      </c>
      <c r="U1320" s="5" t="s">
        <v>2081</v>
      </c>
    </row>
    <row r="1321" ht="15.75" hidden="1" customHeight="1">
      <c r="A1321" s="13">
        <v>1320.0</v>
      </c>
      <c r="B1321" s="14" t="s">
        <v>2449</v>
      </c>
      <c r="C1321" s="15" t="s">
        <v>153</v>
      </c>
      <c r="D1321" s="16">
        <v>45111.0</v>
      </c>
      <c r="E1321" s="16" t="s">
        <v>23</v>
      </c>
      <c r="F1321" s="16" t="s">
        <v>92</v>
      </c>
      <c r="G1321" s="15" t="s">
        <v>1349</v>
      </c>
      <c r="H1321" s="20" t="s">
        <v>33</v>
      </c>
      <c r="I1321" s="13">
        <v>45001.0</v>
      </c>
      <c r="J1321" s="15" t="s">
        <v>615</v>
      </c>
      <c r="K1321" s="14" t="str">
        <f>IF(I1321=9001,VLOOKUP(J1321,'ISO-reference'!$C$1:$D$67,2,FALSE),IF(I1321=45001,VLOOKUP(J1321,'ISO-reference'!$A$1:$B$40,2,FALSE),IF(I1321=21001,VLOOKUP(J1321,'ISO-reference'!$E$1:$F$75,2,FALSE),"No ISO Mapping")))</f>
        <v> Eliminating Hazards and reducing OH&amp;S risks</v>
      </c>
      <c r="L1321" s="15" t="s">
        <v>30</v>
      </c>
      <c r="M1321" s="18"/>
      <c r="N1321" s="19">
        <f>GSF!$D1321+60</f>
        <v>45171</v>
      </c>
      <c r="O1321" s="19" t="s">
        <v>2081</v>
      </c>
      <c r="P1321" s="14"/>
      <c r="Q1321" s="13" t="str">
        <f t="shared" si="2"/>
        <v>Open</v>
      </c>
      <c r="R1321" s="17">
        <f t="shared" si="41"/>
        <v>97</v>
      </c>
      <c r="S1321" s="17">
        <f t="shared" si="4"/>
        <v>0</v>
      </c>
      <c r="T1321" s="13">
        <v>1323.0</v>
      </c>
      <c r="U1321" s="13" t="s">
        <v>2081</v>
      </c>
    </row>
    <row r="1322" ht="15.75" hidden="1" customHeight="1">
      <c r="A1322" s="5">
        <v>1321.0</v>
      </c>
      <c r="B1322" s="6" t="s">
        <v>2450</v>
      </c>
      <c r="C1322" s="7" t="s">
        <v>153</v>
      </c>
      <c r="D1322" s="8">
        <v>45111.0</v>
      </c>
      <c r="E1322" s="8" t="s">
        <v>23</v>
      </c>
      <c r="F1322" s="8" t="s">
        <v>92</v>
      </c>
      <c r="G1322" s="7" t="s">
        <v>1349</v>
      </c>
      <c r="H1322" s="20" t="s">
        <v>33</v>
      </c>
      <c r="I1322" s="5">
        <v>45001.0</v>
      </c>
      <c r="J1322" s="7" t="s">
        <v>615</v>
      </c>
      <c r="K1322" s="6" t="str">
        <f>IF(I1322=9001,VLOOKUP(J1322,'ISO-reference'!$C$1:$D$67,2,FALSE),IF(I1322=45001,VLOOKUP(J1322,'ISO-reference'!$A$1:$B$40,2,FALSE),IF(I1322=21001,VLOOKUP(J1322,'ISO-reference'!$E$1:$F$75,2,FALSE),"No ISO Mapping")))</f>
        <v> Eliminating Hazards and reducing OH&amp;S risks</v>
      </c>
      <c r="L1322" s="7" t="s">
        <v>30</v>
      </c>
      <c r="M1322" s="11"/>
      <c r="N1322" s="12">
        <f>GSF!$D1322+60</f>
        <v>45171</v>
      </c>
      <c r="O1322" s="12" t="s">
        <v>2081</v>
      </c>
      <c r="P1322" s="6"/>
      <c r="Q1322" s="5" t="str">
        <f t="shared" si="2"/>
        <v>Open</v>
      </c>
      <c r="R1322" s="10">
        <f t="shared" si="41"/>
        <v>97</v>
      </c>
      <c r="S1322" s="10">
        <f t="shared" si="4"/>
        <v>0</v>
      </c>
      <c r="T1322" s="5">
        <v>1324.0</v>
      </c>
      <c r="U1322" s="5" t="s">
        <v>2081</v>
      </c>
    </row>
    <row r="1323" ht="15.75" hidden="1" customHeight="1">
      <c r="A1323" s="13">
        <v>1322.0</v>
      </c>
      <c r="B1323" s="14" t="s">
        <v>2451</v>
      </c>
      <c r="C1323" s="15" t="s">
        <v>153</v>
      </c>
      <c r="D1323" s="16">
        <v>45111.0</v>
      </c>
      <c r="E1323" s="16" t="s">
        <v>23</v>
      </c>
      <c r="F1323" s="16" t="s">
        <v>92</v>
      </c>
      <c r="G1323" s="15" t="s">
        <v>1349</v>
      </c>
      <c r="H1323" s="20" t="s">
        <v>33</v>
      </c>
      <c r="I1323" s="13">
        <v>45001.0</v>
      </c>
      <c r="J1323" s="15" t="s">
        <v>615</v>
      </c>
      <c r="K1323" s="14" t="str">
        <f>IF(I1323=9001,VLOOKUP(J1323,'ISO-reference'!$C$1:$D$67,2,FALSE),IF(I1323=45001,VLOOKUP(J1323,'ISO-reference'!$A$1:$B$40,2,FALSE),IF(I1323=21001,VLOOKUP(J1323,'ISO-reference'!$E$1:$F$75,2,FALSE),"No ISO Mapping")))</f>
        <v> Eliminating Hazards and reducing OH&amp;S risks</v>
      </c>
      <c r="L1323" s="15" t="s">
        <v>30</v>
      </c>
      <c r="M1323" s="18"/>
      <c r="N1323" s="19">
        <f>GSF!$D1323+60</f>
        <v>45171</v>
      </c>
      <c r="O1323" s="19" t="s">
        <v>2081</v>
      </c>
      <c r="P1323" s="14"/>
      <c r="Q1323" s="13" t="str">
        <f t="shared" si="2"/>
        <v>Open</v>
      </c>
      <c r="R1323" s="17">
        <f t="shared" si="41"/>
        <v>97</v>
      </c>
      <c r="S1323" s="17">
        <f t="shared" si="4"/>
        <v>0</v>
      </c>
      <c r="T1323" s="13">
        <v>1325.0</v>
      </c>
      <c r="U1323" s="13" t="s">
        <v>2081</v>
      </c>
    </row>
    <row r="1324" ht="15.75" hidden="1" customHeight="1">
      <c r="A1324" s="5">
        <v>1323.0</v>
      </c>
      <c r="B1324" s="6" t="s">
        <v>2452</v>
      </c>
      <c r="C1324" s="7" t="s">
        <v>153</v>
      </c>
      <c r="D1324" s="8">
        <v>45111.0</v>
      </c>
      <c r="E1324" s="8" t="s">
        <v>23</v>
      </c>
      <c r="F1324" s="8" t="s">
        <v>92</v>
      </c>
      <c r="G1324" s="7" t="s">
        <v>1349</v>
      </c>
      <c r="H1324" s="20" t="s">
        <v>33</v>
      </c>
      <c r="I1324" s="5">
        <v>45001.0</v>
      </c>
      <c r="J1324" s="7" t="s">
        <v>615</v>
      </c>
      <c r="K1324" s="6" t="str">
        <f>IF(I1324=9001,VLOOKUP(J1324,'ISO-reference'!$C$1:$D$67,2,FALSE),IF(I1324=45001,VLOOKUP(J1324,'ISO-reference'!$A$1:$B$40,2,FALSE),IF(I1324=21001,VLOOKUP(J1324,'ISO-reference'!$E$1:$F$75,2,FALSE),"No ISO Mapping")))</f>
        <v> Eliminating Hazards and reducing OH&amp;S risks</v>
      </c>
      <c r="L1324" s="7" t="s">
        <v>30</v>
      </c>
      <c r="M1324" s="11"/>
      <c r="N1324" s="12">
        <f>GSF!$D1324+60</f>
        <v>45171</v>
      </c>
      <c r="O1324" s="12" t="s">
        <v>2081</v>
      </c>
      <c r="P1324" s="6"/>
      <c r="Q1324" s="5" t="str">
        <f t="shared" si="2"/>
        <v>Open</v>
      </c>
      <c r="R1324" s="10">
        <f t="shared" si="41"/>
        <v>97</v>
      </c>
      <c r="S1324" s="10">
        <f t="shared" si="4"/>
        <v>0</v>
      </c>
      <c r="T1324" s="5">
        <v>1326.0</v>
      </c>
      <c r="U1324" s="5" t="s">
        <v>2081</v>
      </c>
    </row>
    <row r="1325" ht="15.75" hidden="1" customHeight="1">
      <c r="A1325" s="13">
        <v>1324.0</v>
      </c>
      <c r="B1325" s="14" t="s">
        <v>2453</v>
      </c>
      <c r="C1325" s="15" t="s">
        <v>153</v>
      </c>
      <c r="D1325" s="16">
        <v>45111.0</v>
      </c>
      <c r="E1325" s="16" t="s">
        <v>23</v>
      </c>
      <c r="F1325" s="16" t="s">
        <v>92</v>
      </c>
      <c r="G1325" s="15" t="s">
        <v>1349</v>
      </c>
      <c r="H1325" s="20" t="s">
        <v>33</v>
      </c>
      <c r="I1325" s="13">
        <v>9001.0</v>
      </c>
      <c r="J1325" s="15" t="s">
        <v>72</v>
      </c>
      <c r="K1325" s="14" t="str">
        <f>IF(I1325=9001,VLOOKUP(J1325,'ISO-reference'!$C$1:$D$67,2,FALSE),IF(I1325=45001,VLOOKUP(J1325,'ISO-reference'!$A$1:$B$40,2,FALSE),IF(I1325=21001,VLOOKUP(J1325,'ISO-reference'!$E$1:$F$75,2,FALSE),"No ISO Mapping")))</f>
        <v> Creating and updating</v>
      </c>
      <c r="L1325" s="15" t="s">
        <v>111</v>
      </c>
      <c r="M1325" s="18"/>
      <c r="N1325" s="19">
        <f>GSF!$D1325+60</f>
        <v>45171</v>
      </c>
      <c r="O1325" s="19" t="s">
        <v>2081</v>
      </c>
      <c r="P1325" s="14"/>
      <c r="Q1325" s="13" t="str">
        <f t="shared" si="2"/>
        <v>Open</v>
      </c>
      <c r="R1325" s="17">
        <f t="shared" si="41"/>
        <v>97</v>
      </c>
      <c r="S1325" s="17">
        <f t="shared" si="4"/>
        <v>0</v>
      </c>
      <c r="T1325" s="13">
        <v>1328.0</v>
      </c>
      <c r="U1325" s="13" t="s">
        <v>2081</v>
      </c>
    </row>
    <row r="1326" ht="15.75" hidden="1" customHeight="1">
      <c r="A1326" s="5">
        <v>1325.0</v>
      </c>
      <c r="B1326" s="6" t="s">
        <v>2454</v>
      </c>
      <c r="C1326" s="7" t="s">
        <v>153</v>
      </c>
      <c r="D1326" s="8">
        <v>45111.0</v>
      </c>
      <c r="E1326" s="8" t="s">
        <v>23</v>
      </c>
      <c r="F1326" s="8" t="s">
        <v>92</v>
      </c>
      <c r="G1326" s="7" t="s">
        <v>1349</v>
      </c>
      <c r="H1326" s="20" t="s">
        <v>33</v>
      </c>
      <c r="I1326" s="5">
        <v>45001.0</v>
      </c>
      <c r="J1326" s="7" t="s">
        <v>615</v>
      </c>
      <c r="K1326" s="6" t="str">
        <f>IF(I1326=9001,VLOOKUP(J1326,'ISO-reference'!$C$1:$D$67,2,FALSE),IF(I1326=45001,VLOOKUP(J1326,'ISO-reference'!$A$1:$B$40,2,FALSE),IF(I1326=21001,VLOOKUP(J1326,'ISO-reference'!$E$1:$F$75,2,FALSE),"No ISO Mapping")))</f>
        <v> Eliminating Hazards and reducing OH&amp;S risks</v>
      </c>
      <c r="L1326" s="7" t="s">
        <v>30</v>
      </c>
      <c r="M1326" s="11"/>
      <c r="N1326" s="12">
        <f>GSF!$D1326+60</f>
        <v>45171</v>
      </c>
      <c r="O1326" s="12" t="s">
        <v>2081</v>
      </c>
      <c r="P1326" s="6"/>
      <c r="Q1326" s="5" t="str">
        <f t="shared" si="2"/>
        <v>Open</v>
      </c>
      <c r="R1326" s="10">
        <f t="shared" si="41"/>
        <v>97</v>
      </c>
      <c r="S1326" s="10">
        <f t="shared" si="4"/>
        <v>0</v>
      </c>
      <c r="T1326" s="5">
        <v>1327.0</v>
      </c>
      <c r="U1326" s="5" t="s">
        <v>2081</v>
      </c>
    </row>
    <row r="1327" ht="15.75" hidden="1" customHeight="1">
      <c r="A1327" s="13">
        <v>1326.0</v>
      </c>
      <c r="B1327" s="40" t="s">
        <v>2455</v>
      </c>
      <c r="C1327" s="15" t="s">
        <v>153</v>
      </c>
      <c r="D1327" s="16">
        <v>45111.0</v>
      </c>
      <c r="E1327" s="16" t="s">
        <v>23</v>
      </c>
      <c r="F1327" s="16" t="s">
        <v>766</v>
      </c>
      <c r="G1327" s="15" t="s">
        <v>767</v>
      </c>
      <c r="H1327" s="20" t="s">
        <v>33</v>
      </c>
      <c r="I1327" s="13">
        <v>21001.0</v>
      </c>
      <c r="J1327" s="15">
        <v>9.1</v>
      </c>
      <c r="K1327" s="14" t="str">
        <f>IF(I1327=9001,VLOOKUP(J1327,'ISO-reference'!$C$1:$D$67,2,FALSE),IF(I1327=45001,VLOOKUP(J1327,'ISO-reference'!$A$1:$B$40,2,FALSE),IF(I1327=21001,VLOOKUP(J1327,'ISO-reference'!$E$1:$F$75,2,FALSE),"No ISO Mapping")))</f>
        <v> Monitoring, measurement, analysis &amp; evaluation</v>
      </c>
      <c r="L1327" s="15" t="s">
        <v>35</v>
      </c>
      <c r="M1327" s="18"/>
      <c r="N1327" s="19">
        <f>GSF!$D1327+60</f>
        <v>45171</v>
      </c>
      <c r="O1327" s="19" t="s">
        <v>2081</v>
      </c>
      <c r="P1327" s="14"/>
      <c r="Q1327" s="13" t="str">
        <f t="shared" si="2"/>
        <v>Open</v>
      </c>
      <c r="R1327" s="17">
        <f t="shared" si="41"/>
        <v>97</v>
      </c>
      <c r="S1327" s="17">
        <f t="shared" si="4"/>
        <v>0</v>
      </c>
      <c r="T1327" s="13">
        <v>1330.0</v>
      </c>
      <c r="U1327" s="13" t="s">
        <v>2081</v>
      </c>
    </row>
    <row r="1328" ht="15.75" hidden="1" customHeight="1">
      <c r="A1328" s="5">
        <v>1327.0</v>
      </c>
      <c r="B1328" s="39" t="s">
        <v>2456</v>
      </c>
      <c r="C1328" s="7" t="s">
        <v>153</v>
      </c>
      <c r="D1328" s="8">
        <v>45111.0</v>
      </c>
      <c r="E1328" s="8" t="s">
        <v>23</v>
      </c>
      <c r="F1328" s="8" t="s">
        <v>766</v>
      </c>
      <c r="G1328" s="7" t="s">
        <v>767</v>
      </c>
      <c r="H1328" s="20" t="s">
        <v>33</v>
      </c>
      <c r="I1328" s="5">
        <v>21001.0</v>
      </c>
      <c r="J1328" s="7">
        <v>8.1</v>
      </c>
      <c r="K1328" s="6" t="str">
        <f>IF(I1328=9001,VLOOKUP(J1328,'ISO-reference'!$C$1:$D$67,2,FALSE),IF(I1328=45001,VLOOKUP(J1328,'ISO-reference'!$A$1:$B$40,2,FALSE),IF(I1328=21001,VLOOKUP(J1328,'ISO-reference'!$E$1:$F$75,2,FALSE),"No ISO Mapping")))</f>
        <v> Operational planning and control</v>
      </c>
      <c r="L1328" s="7" t="s">
        <v>35</v>
      </c>
      <c r="M1328" s="11"/>
      <c r="N1328" s="12">
        <f>GSF!$D1328+60</f>
        <v>45171</v>
      </c>
      <c r="O1328" s="12" t="s">
        <v>2081</v>
      </c>
      <c r="P1328" s="6"/>
      <c r="Q1328" s="5" t="str">
        <f t="shared" si="2"/>
        <v>Open</v>
      </c>
      <c r="R1328" s="10">
        <f t="shared" si="41"/>
        <v>97</v>
      </c>
      <c r="S1328" s="10">
        <f t="shared" si="4"/>
        <v>0</v>
      </c>
      <c r="T1328" s="5">
        <v>1329.0</v>
      </c>
      <c r="U1328" s="5" t="s">
        <v>2081</v>
      </c>
    </row>
    <row r="1329" ht="15.75" hidden="1" customHeight="1">
      <c r="A1329" s="13">
        <v>1328.0</v>
      </c>
      <c r="B1329" s="40" t="s">
        <v>2457</v>
      </c>
      <c r="C1329" s="15" t="s">
        <v>153</v>
      </c>
      <c r="D1329" s="16">
        <v>45111.0</v>
      </c>
      <c r="E1329" s="16" t="s">
        <v>23</v>
      </c>
      <c r="F1329" s="16" t="s">
        <v>766</v>
      </c>
      <c r="G1329" s="15" t="s">
        <v>767</v>
      </c>
      <c r="H1329" s="20" t="s">
        <v>33</v>
      </c>
      <c r="I1329" s="13">
        <v>45001.0</v>
      </c>
      <c r="J1329" s="15">
        <v>8.2</v>
      </c>
      <c r="K1329" s="14" t="str">
        <f>IF(I1329=9001,VLOOKUP(J1329,'ISO-reference'!$C$1:$D$67,2,FALSE),IF(I1329=45001,VLOOKUP(J1329,'ISO-reference'!$A$1:$B$40,2,FALSE),IF(I1329=21001,VLOOKUP(J1329,'ISO-reference'!$E$1:$F$75,2,FALSE),"No ISO Mapping")))</f>
        <v> Emergency preparedness and response</v>
      </c>
      <c r="L1329" s="15" t="s">
        <v>30</v>
      </c>
      <c r="M1329" s="18"/>
      <c r="N1329" s="19">
        <f>GSF!$D1329+60</f>
        <v>45171</v>
      </c>
      <c r="O1329" s="19" t="s">
        <v>2081</v>
      </c>
      <c r="P1329" s="14"/>
      <c r="Q1329" s="13" t="str">
        <f t="shared" si="2"/>
        <v>Open</v>
      </c>
      <c r="R1329" s="17">
        <f t="shared" si="41"/>
        <v>97</v>
      </c>
      <c r="S1329" s="17">
        <f t="shared" si="4"/>
        <v>0</v>
      </c>
      <c r="T1329" s="13">
        <v>1333.0</v>
      </c>
      <c r="U1329" s="13" t="s">
        <v>2081</v>
      </c>
    </row>
    <row r="1330" ht="15.75" hidden="1" customHeight="1">
      <c r="A1330" s="5">
        <v>1329.0</v>
      </c>
      <c r="B1330" s="39" t="s">
        <v>2458</v>
      </c>
      <c r="C1330" s="7" t="s">
        <v>153</v>
      </c>
      <c r="D1330" s="8">
        <v>45111.0</v>
      </c>
      <c r="E1330" s="8" t="s">
        <v>23</v>
      </c>
      <c r="F1330" s="8" t="s">
        <v>766</v>
      </c>
      <c r="G1330" s="7" t="s">
        <v>767</v>
      </c>
      <c r="H1330" s="20" t="s">
        <v>33</v>
      </c>
      <c r="I1330" s="5">
        <v>45001.0</v>
      </c>
      <c r="J1330" s="7" t="s">
        <v>456</v>
      </c>
      <c r="K1330" s="6" t="str">
        <f>IF(I1330=9001,VLOOKUP(J1330,'ISO-reference'!$C$1:$D$67,2,FALSE),IF(I1330=45001,VLOOKUP(J1330,'ISO-reference'!$A$1:$B$40,2,FALSE),IF(I1330=21001,VLOOKUP(J1330,'ISO-reference'!$E$1:$F$75,2,FALSE),"No ISO Mapping")))</f>
        <v> Hazard identification &amp; assessment of risks and opportunities</v>
      </c>
      <c r="L1330" s="7" t="s">
        <v>30</v>
      </c>
      <c r="M1330" s="11"/>
      <c r="N1330" s="12">
        <f>GSF!$D1330+60</f>
        <v>45171</v>
      </c>
      <c r="O1330" s="12" t="s">
        <v>2081</v>
      </c>
      <c r="P1330" s="6"/>
      <c r="Q1330" s="5" t="str">
        <f t="shared" si="2"/>
        <v>Open</v>
      </c>
      <c r="R1330" s="10">
        <f t="shared" si="41"/>
        <v>97</v>
      </c>
      <c r="S1330" s="10">
        <f t="shared" si="4"/>
        <v>0</v>
      </c>
      <c r="T1330" s="5">
        <v>1332.0</v>
      </c>
      <c r="U1330" s="5" t="s">
        <v>2081</v>
      </c>
    </row>
    <row r="1331" ht="15.75" hidden="1" customHeight="1">
      <c r="A1331" s="13">
        <v>1330.0</v>
      </c>
      <c r="B1331" s="40" t="s">
        <v>2459</v>
      </c>
      <c r="C1331" s="15" t="s">
        <v>153</v>
      </c>
      <c r="D1331" s="16">
        <v>45111.0</v>
      </c>
      <c r="E1331" s="16" t="s">
        <v>23</v>
      </c>
      <c r="F1331" s="16" t="s">
        <v>766</v>
      </c>
      <c r="G1331" s="15" t="s">
        <v>767</v>
      </c>
      <c r="H1331" s="20" t="s">
        <v>33</v>
      </c>
      <c r="I1331" s="13">
        <v>21001.0</v>
      </c>
      <c r="J1331" s="15">
        <v>9.2</v>
      </c>
      <c r="K1331" s="14" t="str">
        <f>IF(I1331=9001,VLOOKUP(J1331,'ISO-reference'!$C$1:$D$67,2,FALSE),IF(I1331=45001,VLOOKUP(J1331,'ISO-reference'!$A$1:$B$40,2,FALSE),IF(I1331=21001,VLOOKUP(J1331,'ISO-reference'!$E$1:$F$75,2,FALSE),"No ISO Mapping")))</f>
        <v> Internal audit</v>
      </c>
      <c r="L1331" s="15" t="s">
        <v>89</v>
      </c>
      <c r="M1331" s="18"/>
      <c r="N1331" s="19">
        <f>GSF!$D1331+60</f>
        <v>45171</v>
      </c>
      <c r="O1331" s="19" t="s">
        <v>2081</v>
      </c>
      <c r="P1331" s="14"/>
      <c r="Q1331" s="13" t="str">
        <f t="shared" si="2"/>
        <v>Open</v>
      </c>
      <c r="R1331" s="17">
        <f t="shared" si="41"/>
        <v>97</v>
      </c>
      <c r="S1331" s="17">
        <f t="shared" si="4"/>
        <v>0</v>
      </c>
      <c r="T1331" s="13">
        <v>1331.0</v>
      </c>
      <c r="U1331" s="13" t="s">
        <v>2081</v>
      </c>
    </row>
    <row r="1332" ht="15.75" hidden="1" customHeight="1">
      <c r="A1332" s="5">
        <v>1331.0</v>
      </c>
      <c r="B1332" s="39" t="s">
        <v>2460</v>
      </c>
      <c r="C1332" s="7" t="s">
        <v>153</v>
      </c>
      <c r="D1332" s="8">
        <v>45111.0</v>
      </c>
      <c r="E1332" s="8" t="s">
        <v>23</v>
      </c>
      <c r="F1332" s="8" t="s">
        <v>24</v>
      </c>
      <c r="G1332" s="7" t="s">
        <v>2461</v>
      </c>
      <c r="H1332" s="20" t="s">
        <v>33</v>
      </c>
      <c r="I1332" s="5">
        <v>45001.0</v>
      </c>
      <c r="J1332" s="7" t="s">
        <v>456</v>
      </c>
      <c r="K1332" s="6" t="str">
        <f>IF(I1332=9001,VLOOKUP(J1332,'ISO-reference'!$C$1:$D$67,2,FALSE),IF(I1332=45001,VLOOKUP(J1332,'ISO-reference'!$A$1:$B$40,2,FALSE),IF(I1332=21001,VLOOKUP(J1332,'ISO-reference'!$E$1:$F$75,2,FALSE),"No ISO Mapping")))</f>
        <v> Hazard identification &amp; assessment of risks and opportunities</v>
      </c>
      <c r="L1332" s="7" t="s">
        <v>111</v>
      </c>
      <c r="M1332" s="11"/>
      <c r="N1332" s="12">
        <f>GSF!$D1332+60</f>
        <v>45171</v>
      </c>
      <c r="O1332" s="12">
        <v>45155.0</v>
      </c>
      <c r="P1332" s="6" t="s">
        <v>2462</v>
      </c>
      <c r="Q1332" s="5" t="str">
        <f t="shared" si="2"/>
        <v>Closed</v>
      </c>
      <c r="R1332" s="10">
        <f t="shared" si="41"/>
        <v>44</v>
      </c>
      <c r="S1332" s="10">
        <f t="shared" si="4"/>
        <v>-16</v>
      </c>
      <c r="T1332" s="5">
        <v>1335.0</v>
      </c>
      <c r="U1332" s="5" t="s">
        <v>2081</v>
      </c>
    </row>
    <row r="1333" ht="15.75" hidden="1" customHeight="1">
      <c r="A1333" s="13">
        <v>1332.0</v>
      </c>
      <c r="B1333" s="40" t="s">
        <v>2463</v>
      </c>
      <c r="C1333" s="15" t="s">
        <v>153</v>
      </c>
      <c r="D1333" s="16">
        <v>45111.0</v>
      </c>
      <c r="E1333" s="16" t="s">
        <v>23</v>
      </c>
      <c r="F1333" s="16" t="s">
        <v>24</v>
      </c>
      <c r="G1333" s="15" t="s">
        <v>2461</v>
      </c>
      <c r="H1333" s="20" t="s">
        <v>33</v>
      </c>
      <c r="I1333" s="13">
        <v>45001.0</v>
      </c>
      <c r="J1333" s="15" t="s">
        <v>72</v>
      </c>
      <c r="K1333" s="14" t="str">
        <f>IF(I1333=9001,VLOOKUP(J1333,'ISO-reference'!$C$1:$D$67,2,FALSE),IF(I1333=45001,VLOOKUP(J1333,'ISO-reference'!$A$1:$B$40,2,FALSE),IF(I1333=21001,VLOOKUP(J1333,'ISO-reference'!$E$1:$F$75,2,FALSE),"No ISO Mapping")))</f>
        <v> Creating and updating</v>
      </c>
      <c r="L1333" s="15" t="s">
        <v>30</v>
      </c>
      <c r="M1333" s="18"/>
      <c r="N1333" s="19">
        <f>GSF!$D1333+60</f>
        <v>45171</v>
      </c>
      <c r="O1333" s="19" t="s">
        <v>2081</v>
      </c>
      <c r="P1333" s="14"/>
      <c r="Q1333" s="13" t="str">
        <f t="shared" si="2"/>
        <v>Open</v>
      </c>
      <c r="R1333" s="17">
        <f t="shared" si="41"/>
        <v>97</v>
      </c>
      <c r="S1333" s="17">
        <f t="shared" si="4"/>
        <v>0</v>
      </c>
      <c r="T1333" s="13">
        <v>1336.0</v>
      </c>
      <c r="U1333" s="13" t="s">
        <v>2081</v>
      </c>
    </row>
    <row r="1334" ht="15.75" hidden="1" customHeight="1">
      <c r="A1334" s="5">
        <v>1333.0</v>
      </c>
      <c r="B1334" s="39" t="s">
        <v>2464</v>
      </c>
      <c r="C1334" s="7" t="s">
        <v>153</v>
      </c>
      <c r="D1334" s="8">
        <v>45111.0</v>
      </c>
      <c r="E1334" s="8" t="s">
        <v>23</v>
      </c>
      <c r="F1334" s="8" t="s">
        <v>24</v>
      </c>
      <c r="G1334" s="7" t="s">
        <v>2461</v>
      </c>
      <c r="H1334" s="20" t="s">
        <v>33</v>
      </c>
      <c r="I1334" s="5">
        <v>21001.0</v>
      </c>
      <c r="J1334" s="7">
        <v>10.3</v>
      </c>
      <c r="K1334" s="6" t="str">
        <f>IF(I1334=9001,VLOOKUP(J1334,'ISO-reference'!$C$1:$D$67,2,FALSE),IF(I1334=45001,VLOOKUP(J1334,'ISO-reference'!$A$1:$B$40,2,FALSE),IF(I1334=21001,VLOOKUP(J1334,'ISO-reference'!$E$1:$F$75,2,FALSE),"No ISO Mapping")))</f>
        <v>Opportunities for Improvement</v>
      </c>
      <c r="L1334" s="7" t="s">
        <v>35</v>
      </c>
      <c r="M1334" s="11"/>
      <c r="N1334" s="12">
        <f>GSF!$D1334+60</f>
        <v>45171</v>
      </c>
      <c r="O1334" s="12">
        <v>45149.0</v>
      </c>
      <c r="P1334" s="6" t="s">
        <v>2465</v>
      </c>
      <c r="Q1334" s="5" t="str">
        <f t="shared" si="2"/>
        <v>Closed</v>
      </c>
      <c r="R1334" s="10">
        <f t="shared" si="41"/>
        <v>38</v>
      </c>
      <c r="S1334" s="10">
        <f t="shared" si="4"/>
        <v>-22</v>
      </c>
      <c r="T1334" s="5">
        <v>1334.0</v>
      </c>
      <c r="U1334" s="5" t="s">
        <v>2081</v>
      </c>
    </row>
    <row r="1335" ht="15.75" hidden="1" customHeight="1">
      <c r="A1335" s="13">
        <v>1334.0</v>
      </c>
      <c r="B1335" s="40" t="s">
        <v>2466</v>
      </c>
      <c r="C1335" s="15" t="s">
        <v>153</v>
      </c>
      <c r="D1335" s="16">
        <v>45111.0</v>
      </c>
      <c r="E1335" s="16" t="s">
        <v>23</v>
      </c>
      <c r="F1335" s="16" t="s">
        <v>24</v>
      </c>
      <c r="G1335" s="15" t="s">
        <v>2461</v>
      </c>
      <c r="H1335" s="20" t="s">
        <v>33</v>
      </c>
      <c r="I1335" s="13">
        <v>9001.0</v>
      </c>
      <c r="J1335" s="15" t="s">
        <v>141</v>
      </c>
      <c r="K1335" s="14" t="str">
        <f>IF(I1335=9001,VLOOKUP(J1335,'ISO-reference'!$C$1:$D$67,2,FALSE),IF(I1335=45001,VLOOKUP(J1335,'ISO-reference'!$A$1:$B$40,2,FALSE),IF(I1335=21001,VLOOKUP(J1335,'ISO-reference'!$E$1:$F$75,2,FALSE),"No ISO Mapping")))</f>
        <v> Analysis &amp; evaluation</v>
      </c>
      <c r="L1335" s="15" t="s">
        <v>111</v>
      </c>
      <c r="M1335" s="18"/>
      <c r="N1335" s="19">
        <f>GSF!$D1335+60</f>
        <v>45171</v>
      </c>
      <c r="O1335" s="19" t="s">
        <v>2081</v>
      </c>
      <c r="P1335" s="14"/>
      <c r="Q1335" s="13" t="str">
        <f t="shared" si="2"/>
        <v>Open</v>
      </c>
      <c r="R1335" s="17">
        <f t="shared" si="41"/>
        <v>97</v>
      </c>
      <c r="S1335" s="17">
        <f t="shared" si="4"/>
        <v>0</v>
      </c>
      <c r="T1335" s="13">
        <v>1337.0</v>
      </c>
      <c r="U1335" s="13" t="s">
        <v>2081</v>
      </c>
    </row>
    <row r="1336" ht="15.75" hidden="1" customHeight="1">
      <c r="A1336" s="5">
        <v>1335.0</v>
      </c>
      <c r="B1336" s="39" t="s">
        <v>2467</v>
      </c>
      <c r="C1336" s="7" t="s">
        <v>153</v>
      </c>
      <c r="D1336" s="8">
        <v>45111.0</v>
      </c>
      <c r="E1336" s="8" t="s">
        <v>23</v>
      </c>
      <c r="F1336" s="8" t="s">
        <v>24</v>
      </c>
      <c r="G1336" s="7" t="s">
        <v>2468</v>
      </c>
      <c r="H1336" s="20" t="s">
        <v>33</v>
      </c>
      <c r="I1336" s="5">
        <v>45001.0</v>
      </c>
      <c r="J1336" s="7" t="s">
        <v>615</v>
      </c>
      <c r="K1336" s="6" t="str">
        <f>IF(I1336=9001,VLOOKUP(J1336,'ISO-reference'!$C$1:$D$67,2,FALSE),IF(I1336=45001,VLOOKUP(J1336,'ISO-reference'!$A$1:$B$40,2,FALSE),IF(I1336=21001,VLOOKUP(J1336,'ISO-reference'!$E$1:$F$75,2,FALSE),"No ISO Mapping")))</f>
        <v> Eliminating Hazards and reducing OH&amp;S risks</v>
      </c>
      <c r="L1336" s="7" t="s">
        <v>30</v>
      </c>
      <c r="M1336" s="11"/>
      <c r="N1336" s="12">
        <f>GSF!$D1336+60</f>
        <v>45171</v>
      </c>
      <c r="O1336" s="12">
        <v>45149.0</v>
      </c>
      <c r="P1336" s="6" t="s">
        <v>2469</v>
      </c>
      <c r="Q1336" s="5" t="str">
        <f t="shared" si="2"/>
        <v>Closed</v>
      </c>
      <c r="R1336" s="10">
        <f t="shared" si="41"/>
        <v>38</v>
      </c>
      <c r="S1336" s="10">
        <f t="shared" si="4"/>
        <v>-22</v>
      </c>
      <c r="T1336" s="5">
        <v>1340.0</v>
      </c>
      <c r="U1336" s="5" t="s">
        <v>2081</v>
      </c>
    </row>
    <row r="1337" ht="15.75" hidden="1" customHeight="1">
      <c r="A1337" s="13">
        <v>1336.0</v>
      </c>
      <c r="B1337" s="40" t="s">
        <v>2470</v>
      </c>
      <c r="C1337" s="15" t="s">
        <v>153</v>
      </c>
      <c r="D1337" s="16">
        <v>45111.0</v>
      </c>
      <c r="E1337" s="16" t="s">
        <v>23</v>
      </c>
      <c r="F1337" s="16" t="s">
        <v>24</v>
      </c>
      <c r="G1337" s="15" t="s">
        <v>2468</v>
      </c>
      <c r="H1337" s="20" t="s">
        <v>33</v>
      </c>
      <c r="I1337" s="13">
        <v>21001.0</v>
      </c>
      <c r="J1337" s="15">
        <v>7.3</v>
      </c>
      <c r="K1337" s="14" t="str">
        <f>IF(I1337=9001,VLOOKUP(J1337,'ISO-reference'!$C$1:$D$67,2,FALSE),IF(I1337=45001,VLOOKUP(J1337,'ISO-reference'!$A$1:$B$40,2,FALSE),IF(I1337=21001,VLOOKUP(J1337,'ISO-reference'!$E$1:$F$75,2,FALSE),"No ISO Mapping")))</f>
        <v> Awareness</v>
      </c>
      <c r="L1337" s="15" t="s">
        <v>512</v>
      </c>
      <c r="M1337" s="18"/>
      <c r="N1337" s="19">
        <f>GSF!$D1337+60</f>
        <v>45171</v>
      </c>
      <c r="O1337" s="19" t="s">
        <v>2081</v>
      </c>
      <c r="P1337" s="14"/>
      <c r="Q1337" s="13" t="str">
        <f t="shared" si="2"/>
        <v>Open</v>
      </c>
      <c r="R1337" s="17">
        <f t="shared" si="41"/>
        <v>97</v>
      </c>
      <c r="S1337" s="17">
        <f t="shared" si="4"/>
        <v>0</v>
      </c>
      <c r="T1337" s="13">
        <v>1338.0</v>
      </c>
      <c r="U1337" s="13" t="s">
        <v>2081</v>
      </c>
    </row>
    <row r="1338" ht="15.75" hidden="1" customHeight="1">
      <c r="A1338" s="5">
        <v>1337.0</v>
      </c>
      <c r="B1338" s="39" t="s">
        <v>2471</v>
      </c>
      <c r="C1338" s="7" t="s">
        <v>153</v>
      </c>
      <c r="D1338" s="8">
        <v>45111.0</v>
      </c>
      <c r="E1338" s="8" t="s">
        <v>23</v>
      </c>
      <c r="F1338" s="8" t="s">
        <v>24</v>
      </c>
      <c r="G1338" s="7" t="s">
        <v>2468</v>
      </c>
      <c r="H1338" s="20" t="s">
        <v>33</v>
      </c>
      <c r="I1338" s="5">
        <v>9001.0</v>
      </c>
      <c r="J1338" s="7">
        <v>8.1</v>
      </c>
      <c r="K1338" s="6" t="str">
        <f>IF(I1338=9001,VLOOKUP(J1338,'ISO-reference'!$C$1:$D$67,2,FALSE),IF(I1338=45001,VLOOKUP(J1338,'ISO-reference'!$A$1:$B$40,2,FALSE),IF(I1338=21001,VLOOKUP(J1338,'ISO-reference'!$E$1:$F$75,2,FALSE),"No ISO Mapping")))</f>
        <v> Operational planning and control</v>
      </c>
      <c r="L1338" s="7" t="s">
        <v>111</v>
      </c>
      <c r="M1338" s="11"/>
      <c r="N1338" s="12">
        <f>GSF!$D1338+60</f>
        <v>45171</v>
      </c>
      <c r="O1338" s="12">
        <v>45148.0</v>
      </c>
      <c r="P1338" s="6" t="s">
        <v>2472</v>
      </c>
      <c r="Q1338" s="5" t="str">
        <f t="shared" si="2"/>
        <v>Closed</v>
      </c>
      <c r="R1338" s="10">
        <f t="shared" si="41"/>
        <v>37</v>
      </c>
      <c r="S1338" s="10">
        <f t="shared" si="4"/>
        <v>-23</v>
      </c>
      <c r="T1338" s="5">
        <v>1343.0</v>
      </c>
      <c r="U1338" s="5" t="s">
        <v>2081</v>
      </c>
    </row>
    <row r="1339" ht="15.75" hidden="1" customHeight="1">
      <c r="A1339" s="13">
        <v>1338.0</v>
      </c>
      <c r="B1339" s="40" t="s">
        <v>2473</v>
      </c>
      <c r="C1339" s="15" t="s">
        <v>153</v>
      </c>
      <c r="D1339" s="16">
        <v>45111.0</v>
      </c>
      <c r="E1339" s="16" t="s">
        <v>23</v>
      </c>
      <c r="F1339" s="16" t="s">
        <v>24</v>
      </c>
      <c r="G1339" s="15" t="s">
        <v>2468</v>
      </c>
      <c r="H1339" s="20" t="s">
        <v>33</v>
      </c>
      <c r="I1339" s="13">
        <v>45001.0</v>
      </c>
      <c r="J1339" s="15">
        <v>9.1</v>
      </c>
      <c r="K1339" s="14" t="str">
        <f>IF(I1339=9001,VLOOKUP(J1339,'ISO-reference'!$C$1:$D$67,2,FALSE),IF(I1339=45001,VLOOKUP(J1339,'ISO-reference'!$A$1:$B$40,2,FALSE),IF(I1339=21001,VLOOKUP(J1339,'ISO-reference'!$E$1:$F$75,2,FALSE),"No ISO Mapping")))</f>
        <v> Monitoring, measurement, analysis &amp; performance evaluation</v>
      </c>
      <c r="L1339" s="15" t="s">
        <v>30</v>
      </c>
      <c r="M1339" s="18"/>
      <c r="N1339" s="19">
        <f>GSF!$D1339+60</f>
        <v>45171</v>
      </c>
      <c r="O1339" s="19" t="s">
        <v>2081</v>
      </c>
      <c r="P1339" s="14"/>
      <c r="Q1339" s="13" t="str">
        <f t="shared" si="2"/>
        <v>Open</v>
      </c>
      <c r="R1339" s="17">
        <f t="shared" si="41"/>
        <v>97</v>
      </c>
      <c r="S1339" s="17">
        <f t="shared" si="4"/>
        <v>0</v>
      </c>
      <c r="T1339" s="13">
        <v>1341.0</v>
      </c>
      <c r="U1339" s="13" t="s">
        <v>2081</v>
      </c>
    </row>
    <row r="1340" ht="15.75" hidden="1" customHeight="1">
      <c r="A1340" s="5">
        <v>1339.0</v>
      </c>
      <c r="B1340" s="39" t="s">
        <v>2474</v>
      </c>
      <c r="C1340" s="7" t="s">
        <v>153</v>
      </c>
      <c r="D1340" s="8">
        <v>45111.0</v>
      </c>
      <c r="E1340" s="8" t="s">
        <v>23</v>
      </c>
      <c r="F1340" s="8" t="s">
        <v>24</v>
      </c>
      <c r="G1340" s="7" t="s">
        <v>2468</v>
      </c>
      <c r="H1340" s="20" t="s">
        <v>33</v>
      </c>
      <c r="I1340" s="5">
        <v>45001.0</v>
      </c>
      <c r="J1340" s="7">
        <v>8.1</v>
      </c>
      <c r="K1340" s="6" t="str">
        <f>IF(I1340=9001,VLOOKUP(J1340,'ISO-reference'!$C$1:$D$67,2,FALSE),IF(I1340=45001,VLOOKUP(J1340,'ISO-reference'!$A$1:$B$40,2,FALSE),IF(I1340=21001,VLOOKUP(J1340,'ISO-reference'!$E$1:$F$75,2,FALSE),"No ISO Mapping")))</f>
        <v> Operational planning and control</v>
      </c>
      <c r="L1340" s="7" t="s">
        <v>30</v>
      </c>
      <c r="M1340" s="11"/>
      <c r="N1340" s="12">
        <f>GSF!$D1340+60</f>
        <v>45171</v>
      </c>
      <c r="O1340" s="12" t="s">
        <v>2081</v>
      </c>
      <c r="P1340" s="6"/>
      <c r="Q1340" s="5" t="str">
        <f t="shared" si="2"/>
        <v>Open</v>
      </c>
      <c r="R1340" s="10">
        <f t="shared" si="41"/>
        <v>97</v>
      </c>
      <c r="S1340" s="10">
        <f t="shared" si="4"/>
        <v>0</v>
      </c>
      <c r="T1340" s="5">
        <v>1339.0</v>
      </c>
      <c r="U1340" s="5" t="s">
        <v>2081</v>
      </c>
    </row>
    <row r="1341" ht="15.75" hidden="1" customHeight="1">
      <c r="A1341" s="13">
        <v>1340.0</v>
      </c>
      <c r="B1341" s="40" t="s">
        <v>2475</v>
      </c>
      <c r="C1341" s="15" t="s">
        <v>153</v>
      </c>
      <c r="D1341" s="16">
        <v>45111.0</v>
      </c>
      <c r="E1341" s="16" t="s">
        <v>23</v>
      </c>
      <c r="F1341" s="16" t="s">
        <v>24</v>
      </c>
      <c r="G1341" s="15" t="s">
        <v>2468</v>
      </c>
      <c r="H1341" s="20" t="s">
        <v>33</v>
      </c>
      <c r="I1341" s="13">
        <v>9001.0</v>
      </c>
      <c r="J1341" s="15">
        <v>10.3</v>
      </c>
      <c r="K1341" s="14" t="str">
        <f>IF(I1341=9001,VLOOKUP(J1341,'ISO-reference'!$C$1:$D$67,2,FALSE),IF(I1341=45001,VLOOKUP(J1341,'ISO-reference'!$A$1:$B$40,2,FALSE),IF(I1341=21001,VLOOKUP(J1341,'ISO-reference'!$E$1:$F$75,2,FALSE),"No ISO Mapping")))</f>
        <v> Continual improvement</v>
      </c>
      <c r="L1341" s="15" t="s">
        <v>111</v>
      </c>
      <c r="M1341" s="18"/>
      <c r="N1341" s="19">
        <f>GSF!$D1341+60</f>
        <v>45171</v>
      </c>
      <c r="O1341" s="19">
        <v>45154.0</v>
      </c>
      <c r="P1341" s="14" t="s">
        <v>2476</v>
      </c>
      <c r="Q1341" s="13" t="str">
        <f t="shared" si="2"/>
        <v>Closed</v>
      </c>
      <c r="R1341" s="17">
        <f t="shared" si="41"/>
        <v>43</v>
      </c>
      <c r="S1341" s="17">
        <f t="shared" si="4"/>
        <v>-17</v>
      </c>
      <c r="T1341" s="13">
        <v>1342.0</v>
      </c>
      <c r="U1341" s="13" t="s">
        <v>2081</v>
      </c>
    </row>
    <row r="1342" ht="15.75" hidden="1" customHeight="1">
      <c r="A1342" s="5">
        <v>1341.0</v>
      </c>
      <c r="B1342" s="39" t="s">
        <v>2477</v>
      </c>
      <c r="C1342" s="7" t="s">
        <v>22</v>
      </c>
      <c r="D1342" s="8">
        <v>45132.0</v>
      </c>
      <c r="E1342" s="8" t="s">
        <v>2129</v>
      </c>
      <c r="F1342" s="8" t="s">
        <v>2130</v>
      </c>
      <c r="G1342" s="7" t="s">
        <v>2131</v>
      </c>
      <c r="H1342" s="20" t="s">
        <v>33</v>
      </c>
      <c r="I1342" s="5">
        <v>21001.0</v>
      </c>
      <c r="J1342" s="7">
        <v>10.3</v>
      </c>
      <c r="K1342" s="6" t="str">
        <f>IF(I1342=9001,VLOOKUP(J1342,'ISO-reference'!$C$1:$D$67,2,FALSE),IF(I1342=45001,VLOOKUP(J1342,'ISO-reference'!$A$1:$B$40,2,FALSE),IF(I1342=21001,VLOOKUP(J1342,'ISO-reference'!$E$1:$F$75,2,FALSE),"No ISO Mapping")))</f>
        <v>Opportunities for Improvement</v>
      </c>
      <c r="L1342" s="7" t="s">
        <v>512</v>
      </c>
      <c r="M1342" s="11"/>
      <c r="N1342" s="12">
        <f t="shared" ref="N1342:N1368" si="46">D1342+60</f>
        <v>45192</v>
      </c>
      <c r="O1342" s="12" t="s">
        <v>2081</v>
      </c>
      <c r="P1342" s="6"/>
      <c r="Q1342" s="5" t="str">
        <f t="shared" si="2"/>
        <v>Open</v>
      </c>
      <c r="R1342" s="10">
        <f t="shared" si="41"/>
        <v>76</v>
      </c>
      <c r="S1342" s="10">
        <f t="shared" si="4"/>
        <v>0</v>
      </c>
      <c r="T1342" s="5">
        <v>1344.0</v>
      </c>
      <c r="U1342" s="5" t="s">
        <v>2081</v>
      </c>
    </row>
    <row r="1343" ht="15.75" hidden="1" customHeight="1">
      <c r="A1343" s="13">
        <v>1342.0</v>
      </c>
      <c r="B1343" s="40" t="s">
        <v>2478</v>
      </c>
      <c r="C1343" s="15" t="s">
        <v>22</v>
      </c>
      <c r="D1343" s="16">
        <v>45132.0</v>
      </c>
      <c r="E1343" s="16" t="s">
        <v>2129</v>
      </c>
      <c r="F1343" s="16" t="s">
        <v>2130</v>
      </c>
      <c r="G1343" s="15" t="s">
        <v>2131</v>
      </c>
      <c r="H1343" s="20" t="s">
        <v>105</v>
      </c>
      <c r="I1343" s="13">
        <v>21001.0</v>
      </c>
      <c r="J1343" s="15">
        <v>10.3</v>
      </c>
      <c r="K1343" s="14" t="str">
        <f>IF(I1343=9001,VLOOKUP(J1343,'ISO-reference'!$C$1:$D$67,2,FALSE),IF(I1343=45001,VLOOKUP(J1343,'ISO-reference'!$A$1:$B$40,2,FALSE),IF(I1343=21001,VLOOKUP(J1343,'ISO-reference'!$E$1:$F$75,2,FALSE),"No ISO Mapping")))</f>
        <v>Opportunities for Improvement</v>
      </c>
      <c r="L1343" s="15" t="s">
        <v>512</v>
      </c>
      <c r="M1343" s="18"/>
      <c r="N1343" s="19">
        <f t="shared" si="46"/>
        <v>45192</v>
      </c>
      <c r="O1343" s="19" t="s">
        <v>2081</v>
      </c>
      <c r="P1343" s="14"/>
      <c r="Q1343" s="13" t="str">
        <f t="shared" si="2"/>
        <v>Open</v>
      </c>
      <c r="R1343" s="17">
        <f t="shared" si="41"/>
        <v>76</v>
      </c>
      <c r="S1343" s="17">
        <f t="shared" si="4"/>
        <v>0</v>
      </c>
      <c r="T1343" s="13">
        <v>1345.0</v>
      </c>
      <c r="U1343" s="13" t="s">
        <v>2081</v>
      </c>
    </row>
    <row r="1344" ht="15.75" hidden="1" customHeight="1">
      <c r="A1344" s="5">
        <v>1343.0</v>
      </c>
      <c r="B1344" s="39" t="s">
        <v>2479</v>
      </c>
      <c r="C1344" s="7" t="s">
        <v>22</v>
      </c>
      <c r="D1344" s="8">
        <v>45132.0</v>
      </c>
      <c r="E1344" s="8" t="s">
        <v>2129</v>
      </c>
      <c r="F1344" s="8" t="s">
        <v>2130</v>
      </c>
      <c r="G1344" s="7" t="s">
        <v>2131</v>
      </c>
      <c r="H1344" s="20" t="s">
        <v>105</v>
      </c>
      <c r="I1344" s="5">
        <v>21001.0</v>
      </c>
      <c r="J1344" s="7" t="s">
        <v>88</v>
      </c>
      <c r="K1344" s="6" t="str">
        <f>IF(I1344=9001,VLOOKUP(J1344,'ISO-reference'!$C$1:$D$67,2,FALSE),IF(I1344=45001,VLOOKUP(J1344,'ISO-reference'!$A$1:$B$40,2,FALSE),IF(I1344=21001,VLOOKUP(J1344,'ISO-reference'!$E$1:$F$75,2,FALSE),"No ISO Mapping")))</f>
        <v> Control of documented information</v>
      </c>
      <c r="L1344" s="7" t="s">
        <v>512</v>
      </c>
      <c r="M1344" s="11"/>
      <c r="N1344" s="12">
        <f t="shared" si="46"/>
        <v>45192</v>
      </c>
      <c r="O1344" s="12" t="s">
        <v>2081</v>
      </c>
      <c r="P1344" s="6"/>
      <c r="Q1344" s="5" t="str">
        <f t="shared" si="2"/>
        <v>Open</v>
      </c>
      <c r="R1344" s="10">
        <f t="shared" si="41"/>
        <v>76</v>
      </c>
      <c r="S1344" s="10">
        <f t="shared" si="4"/>
        <v>0</v>
      </c>
      <c r="T1344" s="5">
        <v>1346.0</v>
      </c>
      <c r="U1344" s="5" t="s">
        <v>2081</v>
      </c>
    </row>
    <row r="1345" ht="15.75" hidden="1" customHeight="1">
      <c r="A1345" s="13">
        <v>1344.0</v>
      </c>
      <c r="B1345" s="40" t="s">
        <v>2480</v>
      </c>
      <c r="C1345" s="15" t="s">
        <v>22</v>
      </c>
      <c r="D1345" s="16">
        <v>45132.0</v>
      </c>
      <c r="E1345" s="16" t="s">
        <v>2129</v>
      </c>
      <c r="F1345" s="16" t="s">
        <v>2130</v>
      </c>
      <c r="G1345" s="15" t="s">
        <v>2131</v>
      </c>
      <c r="H1345" s="20" t="s">
        <v>105</v>
      </c>
      <c r="I1345" s="13">
        <v>21001.0</v>
      </c>
      <c r="J1345" s="15" t="s">
        <v>88</v>
      </c>
      <c r="K1345" s="14" t="str">
        <f>IF(I1345=9001,VLOOKUP(J1345,'ISO-reference'!$C$1:$D$67,2,FALSE),IF(I1345=45001,VLOOKUP(J1345,'ISO-reference'!$A$1:$B$40,2,FALSE),IF(I1345=21001,VLOOKUP(J1345,'ISO-reference'!$E$1:$F$75,2,FALSE),"No ISO Mapping")))</f>
        <v> Control of documented information</v>
      </c>
      <c r="L1345" s="15" t="s">
        <v>111</v>
      </c>
      <c r="M1345" s="18"/>
      <c r="N1345" s="19">
        <f t="shared" si="46"/>
        <v>45192</v>
      </c>
      <c r="O1345" s="19" t="s">
        <v>2081</v>
      </c>
      <c r="P1345" s="14"/>
      <c r="Q1345" s="13" t="str">
        <f t="shared" si="2"/>
        <v>Open</v>
      </c>
      <c r="R1345" s="17">
        <f t="shared" si="41"/>
        <v>76</v>
      </c>
      <c r="S1345" s="17">
        <f t="shared" si="4"/>
        <v>0</v>
      </c>
      <c r="T1345" s="13">
        <v>1347.0</v>
      </c>
      <c r="U1345" s="13" t="s">
        <v>2081</v>
      </c>
    </row>
    <row r="1346" ht="15.75" hidden="1" customHeight="1">
      <c r="A1346" s="5">
        <v>1345.0</v>
      </c>
      <c r="B1346" s="39" t="s">
        <v>2481</v>
      </c>
      <c r="C1346" s="7" t="s">
        <v>22</v>
      </c>
      <c r="D1346" s="8">
        <v>45132.0</v>
      </c>
      <c r="E1346" s="8" t="s">
        <v>2129</v>
      </c>
      <c r="F1346" s="8" t="s">
        <v>2130</v>
      </c>
      <c r="G1346" s="7" t="s">
        <v>2131</v>
      </c>
      <c r="H1346" s="20" t="s">
        <v>105</v>
      </c>
      <c r="I1346" s="5">
        <v>21001.0</v>
      </c>
      <c r="J1346" s="7" t="s">
        <v>88</v>
      </c>
      <c r="K1346" s="6" t="str">
        <f>IF(I1346=9001,VLOOKUP(J1346,'ISO-reference'!$C$1:$D$67,2,FALSE),IF(I1346=45001,VLOOKUP(J1346,'ISO-reference'!$A$1:$B$40,2,FALSE),IF(I1346=21001,VLOOKUP(J1346,'ISO-reference'!$E$1:$F$75,2,FALSE),"No ISO Mapping")))</f>
        <v> Control of documented information</v>
      </c>
      <c r="L1346" s="7" t="s">
        <v>111</v>
      </c>
      <c r="M1346" s="11"/>
      <c r="N1346" s="12">
        <f t="shared" si="46"/>
        <v>45192</v>
      </c>
      <c r="O1346" s="12" t="s">
        <v>2081</v>
      </c>
      <c r="P1346" s="6"/>
      <c r="Q1346" s="5" t="str">
        <f t="shared" si="2"/>
        <v>Open</v>
      </c>
      <c r="R1346" s="10">
        <f t="shared" si="41"/>
        <v>76</v>
      </c>
      <c r="S1346" s="10">
        <f t="shared" si="4"/>
        <v>0</v>
      </c>
      <c r="T1346" s="5">
        <v>1348.0</v>
      </c>
      <c r="U1346" s="5" t="s">
        <v>2081</v>
      </c>
    </row>
    <row r="1347" ht="15.75" customHeight="1">
      <c r="A1347" s="13">
        <v>1346.0</v>
      </c>
      <c r="B1347" s="40" t="s">
        <v>2482</v>
      </c>
      <c r="C1347" s="15" t="s">
        <v>22</v>
      </c>
      <c r="D1347" s="16">
        <v>45132.0</v>
      </c>
      <c r="E1347" s="16" t="s">
        <v>2129</v>
      </c>
      <c r="F1347" s="16" t="s">
        <v>2130</v>
      </c>
      <c r="G1347" s="15" t="s">
        <v>2131</v>
      </c>
      <c r="H1347" s="46" t="s">
        <v>26</v>
      </c>
      <c r="I1347" s="13">
        <v>21001.0</v>
      </c>
      <c r="J1347" s="15" t="s">
        <v>88</v>
      </c>
      <c r="K1347" s="14" t="str">
        <f>IF(I1347=9001,VLOOKUP(J1347,'ISO-reference'!$C$1:$D$67,2,FALSE),IF(I1347=45001,VLOOKUP(J1347,'ISO-reference'!$A$1:$B$40,2,FALSE),IF(I1347=21001,VLOOKUP(J1347,'ISO-reference'!$E$1:$F$75,2,FALSE),"No ISO Mapping")))</f>
        <v> Control of documented information</v>
      </c>
      <c r="L1347" s="15" t="s">
        <v>35</v>
      </c>
      <c r="M1347" s="18"/>
      <c r="N1347" s="19">
        <f t="shared" si="46"/>
        <v>45192</v>
      </c>
      <c r="O1347" s="19" t="s">
        <v>2081</v>
      </c>
      <c r="P1347" s="14"/>
      <c r="Q1347" s="13" t="str">
        <f t="shared" si="2"/>
        <v>Open</v>
      </c>
      <c r="R1347" s="17">
        <f t="shared" si="41"/>
        <v>76</v>
      </c>
      <c r="S1347" s="17">
        <f t="shared" si="4"/>
        <v>0</v>
      </c>
      <c r="T1347" s="13">
        <v>1349.0</v>
      </c>
      <c r="U1347" s="13" t="s">
        <v>2081</v>
      </c>
    </row>
    <row r="1348" ht="15.75" customHeight="1">
      <c r="A1348" s="5">
        <v>1347.0</v>
      </c>
      <c r="B1348" s="39" t="s">
        <v>2483</v>
      </c>
      <c r="C1348" s="7" t="s">
        <v>22</v>
      </c>
      <c r="D1348" s="8">
        <v>45132.0</v>
      </c>
      <c r="E1348" s="8" t="s">
        <v>2129</v>
      </c>
      <c r="F1348" s="8" t="s">
        <v>2130</v>
      </c>
      <c r="G1348" s="7" t="s">
        <v>2484</v>
      </c>
      <c r="H1348" s="46" t="s">
        <v>26</v>
      </c>
      <c r="I1348" s="5">
        <v>45001.0</v>
      </c>
      <c r="J1348" s="7" t="s">
        <v>615</v>
      </c>
      <c r="K1348" s="6" t="str">
        <f>IF(I1348=9001,VLOOKUP(J1348,'ISO-reference'!$C$1:$D$67,2,FALSE),IF(I1348=45001,VLOOKUP(J1348,'ISO-reference'!$A$1:$B$40,2,FALSE),IF(I1348=21001,VLOOKUP(J1348,'ISO-reference'!$E$1:$F$75,2,FALSE),"No ISO Mapping")))</f>
        <v> Eliminating Hazards and reducing OH&amp;S risks</v>
      </c>
      <c r="L1348" s="7" t="s">
        <v>30</v>
      </c>
      <c r="M1348" s="11"/>
      <c r="N1348" s="12">
        <f t="shared" si="46"/>
        <v>45192</v>
      </c>
      <c r="O1348" s="12" t="s">
        <v>2081</v>
      </c>
      <c r="P1348" s="6"/>
      <c r="Q1348" s="5" t="str">
        <f t="shared" si="2"/>
        <v>Open</v>
      </c>
      <c r="R1348" s="10">
        <f t="shared" si="41"/>
        <v>76</v>
      </c>
      <c r="S1348" s="10">
        <f t="shared" si="4"/>
        <v>0</v>
      </c>
      <c r="T1348" s="5">
        <v>1350.0</v>
      </c>
      <c r="U1348" s="5" t="s">
        <v>2081</v>
      </c>
    </row>
    <row r="1349" ht="15.75" hidden="1" customHeight="1">
      <c r="A1349" s="13">
        <v>1348.0</v>
      </c>
      <c r="B1349" s="40" t="s">
        <v>2485</v>
      </c>
      <c r="C1349" s="15" t="s">
        <v>22</v>
      </c>
      <c r="D1349" s="16">
        <v>45132.0</v>
      </c>
      <c r="E1349" s="16" t="s">
        <v>2129</v>
      </c>
      <c r="F1349" s="16" t="s">
        <v>2130</v>
      </c>
      <c r="G1349" s="15" t="s">
        <v>2131</v>
      </c>
      <c r="H1349" s="20" t="s">
        <v>105</v>
      </c>
      <c r="I1349" s="13">
        <v>45001.0</v>
      </c>
      <c r="J1349" s="15" t="s">
        <v>615</v>
      </c>
      <c r="K1349" s="14" t="str">
        <f>IF(I1349=9001,VLOOKUP(J1349,'ISO-reference'!$C$1:$D$67,2,FALSE),IF(I1349=45001,VLOOKUP(J1349,'ISO-reference'!$A$1:$B$40,2,FALSE),IF(I1349=21001,VLOOKUP(J1349,'ISO-reference'!$E$1:$F$75,2,FALSE),"No ISO Mapping")))</f>
        <v> Eliminating Hazards and reducing OH&amp;S risks</v>
      </c>
      <c r="L1349" s="15" t="s">
        <v>30</v>
      </c>
      <c r="M1349" s="18"/>
      <c r="N1349" s="19">
        <f t="shared" si="46"/>
        <v>45192</v>
      </c>
      <c r="O1349" s="19" t="s">
        <v>2081</v>
      </c>
      <c r="P1349" s="14"/>
      <c r="Q1349" s="13" t="str">
        <f t="shared" si="2"/>
        <v>Open</v>
      </c>
      <c r="R1349" s="17">
        <f t="shared" si="41"/>
        <v>76</v>
      </c>
      <c r="S1349" s="17">
        <f t="shared" si="4"/>
        <v>0</v>
      </c>
      <c r="T1349" s="13">
        <v>1351.0</v>
      </c>
      <c r="U1349" s="13" t="s">
        <v>2081</v>
      </c>
    </row>
    <row r="1350" ht="15.75" hidden="1" customHeight="1">
      <c r="A1350" s="5">
        <v>1349.0</v>
      </c>
      <c r="B1350" s="39" t="s">
        <v>2486</v>
      </c>
      <c r="C1350" s="7" t="s">
        <v>22</v>
      </c>
      <c r="D1350" s="8">
        <v>45132.0</v>
      </c>
      <c r="E1350" s="8" t="s">
        <v>2129</v>
      </c>
      <c r="F1350" s="8" t="s">
        <v>2130</v>
      </c>
      <c r="G1350" s="7" t="s">
        <v>2131</v>
      </c>
      <c r="H1350" s="20" t="s">
        <v>105</v>
      </c>
      <c r="I1350" s="5">
        <v>45001.0</v>
      </c>
      <c r="J1350" s="7">
        <v>7.3</v>
      </c>
      <c r="K1350" s="6" t="str">
        <f>IF(I1350=9001,VLOOKUP(J1350,'ISO-reference'!$C$1:$D$67,2,FALSE),IF(I1350=45001,VLOOKUP(J1350,'ISO-reference'!$A$1:$B$40,2,FALSE),IF(I1350=21001,VLOOKUP(J1350,'ISO-reference'!$E$1:$F$75,2,FALSE),"No ISO Mapping")))</f>
        <v> Awareness</v>
      </c>
      <c r="L1350" s="7" t="s">
        <v>111</v>
      </c>
      <c r="M1350" s="11"/>
      <c r="N1350" s="12">
        <f t="shared" si="46"/>
        <v>45192</v>
      </c>
      <c r="O1350" s="12" t="s">
        <v>2081</v>
      </c>
      <c r="P1350" s="6"/>
      <c r="Q1350" s="5" t="str">
        <f t="shared" si="2"/>
        <v>Open</v>
      </c>
      <c r="R1350" s="10">
        <f t="shared" si="41"/>
        <v>76</v>
      </c>
      <c r="S1350" s="10">
        <f t="shared" si="4"/>
        <v>0</v>
      </c>
      <c r="T1350" s="5">
        <v>1352.0</v>
      </c>
      <c r="U1350" s="5" t="s">
        <v>2081</v>
      </c>
    </row>
    <row r="1351" ht="15.75" hidden="1" customHeight="1">
      <c r="A1351" s="13">
        <v>1350.0</v>
      </c>
      <c r="B1351" s="40" t="s">
        <v>2487</v>
      </c>
      <c r="C1351" s="15" t="s">
        <v>22</v>
      </c>
      <c r="D1351" s="16">
        <v>45132.0</v>
      </c>
      <c r="E1351" s="16" t="s">
        <v>2129</v>
      </c>
      <c r="F1351" s="16" t="s">
        <v>2130</v>
      </c>
      <c r="G1351" s="15" t="s">
        <v>2131</v>
      </c>
      <c r="H1351" s="20" t="s">
        <v>105</v>
      </c>
      <c r="I1351" s="13">
        <v>45001.0</v>
      </c>
      <c r="J1351" s="15" t="s">
        <v>456</v>
      </c>
      <c r="K1351" s="14" t="str">
        <f>IF(I1351=9001,VLOOKUP(J1351,'ISO-reference'!$C$1:$D$67,2,FALSE),IF(I1351=45001,VLOOKUP(J1351,'ISO-reference'!$A$1:$B$40,2,FALSE),IF(I1351=21001,VLOOKUP(J1351,'ISO-reference'!$E$1:$F$75,2,FALSE),"No ISO Mapping")))</f>
        <v> Hazard identification &amp; assessment of risks and opportunities</v>
      </c>
      <c r="L1351" s="15" t="s">
        <v>111</v>
      </c>
      <c r="M1351" s="18"/>
      <c r="N1351" s="19">
        <f t="shared" si="46"/>
        <v>45192</v>
      </c>
      <c r="O1351" s="19" t="s">
        <v>2081</v>
      </c>
      <c r="P1351" s="14"/>
      <c r="Q1351" s="13" t="str">
        <f t="shared" si="2"/>
        <v>Open</v>
      </c>
      <c r="R1351" s="17">
        <f t="shared" si="41"/>
        <v>76</v>
      </c>
      <c r="S1351" s="17">
        <f t="shared" si="4"/>
        <v>0</v>
      </c>
      <c r="T1351" s="13">
        <v>1353.0</v>
      </c>
      <c r="U1351" s="13" t="s">
        <v>2081</v>
      </c>
    </row>
    <row r="1352" ht="15.75" hidden="1" customHeight="1">
      <c r="A1352" s="5">
        <v>1351.0</v>
      </c>
      <c r="B1352" s="39" t="s">
        <v>2488</v>
      </c>
      <c r="C1352" s="7" t="s">
        <v>22</v>
      </c>
      <c r="D1352" s="8">
        <v>45132.0</v>
      </c>
      <c r="E1352" s="8" t="s">
        <v>2129</v>
      </c>
      <c r="F1352" s="8" t="s">
        <v>2130</v>
      </c>
      <c r="G1352" s="7" t="s">
        <v>2131</v>
      </c>
      <c r="H1352" s="20" t="s">
        <v>105</v>
      </c>
      <c r="I1352" s="5">
        <v>45001.0</v>
      </c>
      <c r="J1352" s="7" t="s">
        <v>456</v>
      </c>
      <c r="K1352" s="6" t="str">
        <f>IF(I1352=9001,VLOOKUP(J1352,'ISO-reference'!$C$1:$D$67,2,FALSE),IF(I1352=45001,VLOOKUP(J1352,'ISO-reference'!$A$1:$B$40,2,FALSE),IF(I1352=21001,VLOOKUP(J1352,'ISO-reference'!$E$1:$F$75,2,FALSE),"No ISO Mapping")))</f>
        <v> Hazard identification &amp; assessment of risks and opportunities</v>
      </c>
      <c r="L1352" s="7" t="s">
        <v>30</v>
      </c>
      <c r="M1352" s="11"/>
      <c r="N1352" s="12">
        <f t="shared" si="46"/>
        <v>45192</v>
      </c>
      <c r="O1352" s="12" t="s">
        <v>2081</v>
      </c>
      <c r="P1352" s="6"/>
      <c r="Q1352" s="5" t="str">
        <f t="shared" si="2"/>
        <v>Open</v>
      </c>
      <c r="R1352" s="10">
        <f t="shared" si="41"/>
        <v>76</v>
      </c>
      <c r="S1352" s="10">
        <f t="shared" si="4"/>
        <v>0</v>
      </c>
      <c r="T1352" s="5">
        <v>1354.0</v>
      </c>
      <c r="U1352" s="5" t="s">
        <v>2081</v>
      </c>
    </row>
    <row r="1353" ht="15.75" hidden="1" customHeight="1">
      <c r="A1353" s="13">
        <v>1352.0</v>
      </c>
      <c r="B1353" s="40" t="s">
        <v>2489</v>
      </c>
      <c r="C1353" s="15" t="s">
        <v>22</v>
      </c>
      <c r="D1353" s="16">
        <v>45132.0</v>
      </c>
      <c r="E1353" s="16" t="s">
        <v>2129</v>
      </c>
      <c r="F1353" s="16" t="s">
        <v>2130</v>
      </c>
      <c r="G1353" s="15" t="s">
        <v>2484</v>
      </c>
      <c r="H1353" s="20" t="s">
        <v>105</v>
      </c>
      <c r="I1353" s="13">
        <v>45001.0</v>
      </c>
      <c r="J1353" s="15" t="s">
        <v>456</v>
      </c>
      <c r="K1353" s="14" t="str">
        <f>IF(I1353=9001,VLOOKUP(J1353,'ISO-reference'!$C$1:$D$67,2,FALSE),IF(I1353=45001,VLOOKUP(J1353,'ISO-reference'!$A$1:$B$40,2,FALSE),IF(I1353=21001,VLOOKUP(J1353,'ISO-reference'!$E$1:$F$75,2,FALSE),"No ISO Mapping")))</f>
        <v> Hazard identification &amp; assessment of risks and opportunities</v>
      </c>
      <c r="L1353" s="15" t="s">
        <v>111</v>
      </c>
      <c r="M1353" s="18"/>
      <c r="N1353" s="19">
        <f t="shared" si="46"/>
        <v>45192</v>
      </c>
      <c r="O1353" s="19" t="s">
        <v>2081</v>
      </c>
      <c r="P1353" s="14"/>
      <c r="Q1353" s="13" t="str">
        <f t="shared" si="2"/>
        <v>Open</v>
      </c>
      <c r="R1353" s="17">
        <f t="shared" si="41"/>
        <v>76</v>
      </c>
      <c r="S1353" s="17">
        <f t="shared" si="4"/>
        <v>0</v>
      </c>
      <c r="T1353" s="13">
        <v>1355.0</v>
      </c>
      <c r="U1353" s="13" t="s">
        <v>2081</v>
      </c>
    </row>
    <row r="1354" ht="15.75" hidden="1" customHeight="1">
      <c r="A1354" s="5">
        <v>1353.0</v>
      </c>
      <c r="B1354" s="39" t="s">
        <v>2490</v>
      </c>
      <c r="C1354" s="7" t="s">
        <v>22</v>
      </c>
      <c r="D1354" s="8">
        <v>45132.0</v>
      </c>
      <c r="E1354" s="8" t="s">
        <v>2129</v>
      </c>
      <c r="F1354" s="8" t="s">
        <v>2130</v>
      </c>
      <c r="G1354" s="7" t="s">
        <v>2484</v>
      </c>
      <c r="H1354" s="20" t="s">
        <v>105</v>
      </c>
      <c r="I1354" s="5">
        <v>45001.0</v>
      </c>
      <c r="J1354" s="7" t="s">
        <v>456</v>
      </c>
      <c r="K1354" s="6" t="str">
        <f>IF(I1354=9001,VLOOKUP(J1354,'ISO-reference'!$C$1:$D$67,2,FALSE),IF(I1354=45001,VLOOKUP(J1354,'ISO-reference'!$A$1:$B$40,2,FALSE),IF(I1354=21001,VLOOKUP(J1354,'ISO-reference'!$E$1:$F$75,2,FALSE),"No ISO Mapping")))</f>
        <v> Hazard identification &amp; assessment of risks and opportunities</v>
      </c>
      <c r="L1354" s="7" t="s">
        <v>30</v>
      </c>
      <c r="M1354" s="11"/>
      <c r="N1354" s="12">
        <f t="shared" si="46"/>
        <v>45192</v>
      </c>
      <c r="O1354" s="12" t="s">
        <v>2081</v>
      </c>
      <c r="P1354" s="6"/>
      <c r="Q1354" s="5" t="str">
        <f t="shared" si="2"/>
        <v>Open</v>
      </c>
      <c r="R1354" s="10">
        <f t="shared" si="41"/>
        <v>76</v>
      </c>
      <c r="S1354" s="10">
        <f t="shared" si="4"/>
        <v>0</v>
      </c>
      <c r="T1354" s="5">
        <v>1356.0</v>
      </c>
      <c r="U1354" s="5" t="s">
        <v>2081</v>
      </c>
    </row>
    <row r="1355" ht="15.75" hidden="1" customHeight="1">
      <c r="A1355" s="13">
        <v>1354.0</v>
      </c>
      <c r="B1355" s="40" t="s">
        <v>2491</v>
      </c>
      <c r="C1355" s="15" t="s">
        <v>22</v>
      </c>
      <c r="D1355" s="16">
        <v>45132.0</v>
      </c>
      <c r="E1355" s="16" t="s">
        <v>2129</v>
      </c>
      <c r="F1355" s="16" t="s">
        <v>2130</v>
      </c>
      <c r="G1355" s="15" t="s">
        <v>2492</v>
      </c>
      <c r="H1355" s="20" t="s">
        <v>33</v>
      </c>
      <c r="I1355" s="13">
        <v>45001.0</v>
      </c>
      <c r="J1355" s="15" t="s">
        <v>456</v>
      </c>
      <c r="K1355" s="14" t="str">
        <f>IF(I1355=9001,VLOOKUP(J1355,'ISO-reference'!$C$1:$D$67,2,FALSE),IF(I1355=45001,VLOOKUP(J1355,'ISO-reference'!$A$1:$B$40,2,FALSE),IF(I1355=21001,VLOOKUP(J1355,'ISO-reference'!$E$1:$F$75,2,FALSE),"No ISO Mapping")))</f>
        <v> Hazard identification &amp; assessment of risks and opportunities</v>
      </c>
      <c r="L1355" s="15" t="s">
        <v>30</v>
      </c>
      <c r="M1355" s="18"/>
      <c r="N1355" s="19">
        <f t="shared" si="46"/>
        <v>45192</v>
      </c>
      <c r="O1355" s="19" t="s">
        <v>2081</v>
      </c>
      <c r="P1355" s="14"/>
      <c r="Q1355" s="13" t="str">
        <f t="shared" si="2"/>
        <v>Open</v>
      </c>
      <c r="R1355" s="17">
        <f t="shared" si="41"/>
        <v>76</v>
      </c>
      <c r="S1355" s="17">
        <f t="shared" si="4"/>
        <v>0</v>
      </c>
      <c r="T1355" s="13">
        <v>1357.0</v>
      </c>
      <c r="U1355" s="13" t="s">
        <v>2081</v>
      </c>
    </row>
    <row r="1356" ht="15.75" hidden="1" customHeight="1">
      <c r="A1356" s="5">
        <v>1355.0</v>
      </c>
      <c r="B1356" s="39" t="s">
        <v>2493</v>
      </c>
      <c r="C1356" s="7" t="s">
        <v>22</v>
      </c>
      <c r="D1356" s="8">
        <v>45132.0</v>
      </c>
      <c r="E1356" s="8" t="s">
        <v>2129</v>
      </c>
      <c r="F1356" s="8" t="s">
        <v>2130</v>
      </c>
      <c r="G1356" s="7" t="s">
        <v>2131</v>
      </c>
      <c r="H1356" s="20" t="s">
        <v>105</v>
      </c>
      <c r="I1356" s="5">
        <v>45001.0</v>
      </c>
      <c r="J1356" s="7" t="s">
        <v>456</v>
      </c>
      <c r="K1356" s="6" t="str">
        <f>IF(I1356=9001,VLOOKUP(J1356,'ISO-reference'!$C$1:$D$67,2,FALSE),IF(I1356=45001,VLOOKUP(J1356,'ISO-reference'!$A$1:$B$40,2,FALSE),IF(I1356=21001,VLOOKUP(J1356,'ISO-reference'!$E$1:$F$75,2,FALSE),"No ISO Mapping")))</f>
        <v> Hazard identification &amp; assessment of risks and opportunities</v>
      </c>
      <c r="L1356" s="7" t="s">
        <v>30</v>
      </c>
      <c r="M1356" s="11"/>
      <c r="N1356" s="12">
        <f t="shared" si="46"/>
        <v>45192</v>
      </c>
      <c r="O1356" s="12" t="s">
        <v>2081</v>
      </c>
      <c r="P1356" s="6"/>
      <c r="Q1356" s="5" t="str">
        <f t="shared" si="2"/>
        <v>Open</v>
      </c>
      <c r="R1356" s="10">
        <f t="shared" si="41"/>
        <v>76</v>
      </c>
      <c r="S1356" s="10">
        <f t="shared" si="4"/>
        <v>0</v>
      </c>
      <c r="T1356" s="5">
        <v>1358.0</v>
      </c>
      <c r="U1356" s="5" t="s">
        <v>2081</v>
      </c>
    </row>
    <row r="1357" ht="15.75" hidden="1" customHeight="1">
      <c r="A1357" s="13">
        <v>1356.0</v>
      </c>
      <c r="B1357" s="40" t="s">
        <v>2494</v>
      </c>
      <c r="C1357" s="15" t="s">
        <v>22</v>
      </c>
      <c r="D1357" s="16">
        <v>45132.0</v>
      </c>
      <c r="E1357" s="16" t="s">
        <v>2129</v>
      </c>
      <c r="F1357" s="16" t="s">
        <v>2130</v>
      </c>
      <c r="G1357" s="15" t="s">
        <v>2131</v>
      </c>
      <c r="H1357" s="20" t="s">
        <v>33</v>
      </c>
      <c r="I1357" s="13">
        <v>45001.0</v>
      </c>
      <c r="J1357" s="15">
        <v>8.2</v>
      </c>
      <c r="K1357" s="14" t="str">
        <f>IF(I1357=9001,VLOOKUP(J1357,'ISO-reference'!$C$1:$D$67,2,FALSE),IF(I1357=45001,VLOOKUP(J1357,'ISO-reference'!$A$1:$B$40,2,FALSE),IF(I1357=21001,VLOOKUP(J1357,'ISO-reference'!$E$1:$F$75,2,FALSE),"No ISO Mapping")))</f>
        <v> Emergency preparedness and response</v>
      </c>
      <c r="L1357" s="15" t="s">
        <v>30</v>
      </c>
      <c r="M1357" s="18"/>
      <c r="N1357" s="19">
        <f t="shared" si="46"/>
        <v>45192</v>
      </c>
      <c r="O1357" s="19" t="s">
        <v>2081</v>
      </c>
      <c r="P1357" s="14"/>
      <c r="Q1357" s="13" t="str">
        <f t="shared" si="2"/>
        <v>Open</v>
      </c>
      <c r="R1357" s="17">
        <f t="shared" si="41"/>
        <v>76</v>
      </c>
      <c r="S1357" s="17">
        <f t="shared" si="4"/>
        <v>0</v>
      </c>
      <c r="T1357" s="13">
        <v>1359.0</v>
      </c>
      <c r="U1357" s="13" t="s">
        <v>2081</v>
      </c>
    </row>
    <row r="1358" ht="15.75" hidden="1" customHeight="1">
      <c r="A1358" s="5">
        <v>1357.0</v>
      </c>
      <c r="B1358" s="39" t="s">
        <v>2495</v>
      </c>
      <c r="C1358" s="7" t="s">
        <v>22</v>
      </c>
      <c r="D1358" s="8">
        <v>45132.0</v>
      </c>
      <c r="E1358" s="8" t="s">
        <v>2129</v>
      </c>
      <c r="F1358" s="8" t="s">
        <v>2130</v>
      </c>
      <c r="G1358" s="7" t="s">
        <v>2131</v>
      </c>
      <c r="H1358" s="20" t="s">
        <v>105</v>
      </c>
      <c r="I1358" s="5">
        <v>45001.0</v>
      </c>
      <c r="J1358" s="7">
        <v>8.2</v>
      </c>
      <c r="K1358" s="6" t="str">
        <f>IF(I1358=9001,VLOOKUP(J1358,'ISO-reference'!$C$1:$D$67,2,FALSE),IF(I1358=45001,VLOOKUP(J1358,'ISO-reference'!$A$1:$B$40,2,FALSE),IF(I1358=21001,VLOOKUP(J1358,'ISO-reference'!$E$1:$F$75,2,FALSE),"No ISO Mapping")))</f>
        <v> Emergency preparedness and response</v>
      </c>
      <c r="L1358" s="7" t="s">
        <v>27</v>
      </c>
      <c r="M1358" s="11"/>
      <c r="N1358" s="12">
        <f t="shared" si="46"/>
        <v>45192</v>
      </c>
      <c r="O1358" s="12" t="s">
        <v>2081</v>
      </c>
      <c r="P1358" s="6"/>
      <c r="Q1358" s="5" t="str">
        <f t="shared" si="2"/>
        <v>Open</v>
      </c>
      <c r="R1358" s="10">
        <f t="shared" si="41"/>
        <v>76</v>
      </c>
      <c r="S1358" s="10">
        <f t="shared" si="4"/>
        <v>0</v>
      </c>
      <c r="T1358" s="5">
        <v>1360.0</v>
      </c>
      <c r="U1358" s="5" t="s">
        <v>2081</v>
      </c>
    </row>
    <row r="1359" ht="15.75" hidden="1" customHeight="1">
      <c r="A1359" s="13">
        <v>1358.0</v>
      </c>
      <c r="B1359" s="40" t="s">
        <v>2496</v>
      </c>
      <c r="C1359" s="15" t="s">
        <v>22</v>
      </c>
      <c r="D1359" s="16">
        <v>45132.0</v>
      </c>
      <c r="E1359" s="16" t="s">
        <v>2129</v>
      </c>
      <c r="F1359" s="16" t="s">
        <v>2130</v>
      </c>
      <c r="G1359" s="15" t="s">
        <v>2131</v>
      </c>
      <c r="H1359" s="20" t="s">
        <v>105</v>
      </c>
      <c r="I1359" s="13">
        <v>45001.0</v>
      </c>
      <c r="J1359" s="15">
        <v>8.2</v>
      </c>
      <c r="K1359" s="14" t="str">
        <f>IF(I1359=9001,VLOOKUP(J1359,'ISO-reference'!$C$1:$D$67,2,FALSE),IF(I1359=45001,VLOOKUP(J1359,'ISO-reference'!$A$1:$B$40,2,FALSE),IF(I1359=21001,VLOOKUP(J1359,'ISO-reference'!$E$1:$F$75,2,FALSE),"No ISO Mapping")))</f>
        <v> Emergency preparedness and response</v>
      </c>
      <c r="L1359" s="15" t="s">
        <v>30</v>
      </c>
      <c r="M1359" s="18"/>
      <c r="N1359" s="19">
        <f t="shared" si="46"/>
        <v>45192</v>
      </c>
      <c r="O1359" s="19" t="s">
        <v>2081</v>
      </c>
      <c r="P1359" s="14"/>
      <c r="Q1359" s="13" t="str">
        <f t="shared" si="2"/>
        <v>Open</v>
      </c>
      <c r="R1359" s="17">
        <f t="shared" si="41"/>
        <v>76</v>
      </c>
      <c r="S1359" s="17">
        <f t="shared" si="4"/>
        <v>0</v>
      </c>
      <c r="T1359" s="13">
        <v>1361.0</v>
      </c>
      <c r="U1359" s="13" t="s">
        <v>2081</v>
      </c>
    </row>
    <row r="1360" ht="15.75" hidden="1" customHeight="1">
      <c r="A1360" s="5">
        <v>1359.0</v>
      </c>
      <c r="B1360" s="39" t="s">
        <v>2497</v>
      </c>
      <c r="C1360" s="7" t="s">
        <v>22</v>
      </c>
      <c r="D1360" s="8">
        <v>45132.0</v>
      </c>
      <c r="E1360" s="8" t="s">
        <v>2129</v>
      </c>
      <c r="F1360" s="8" t="s">
        <v>2130</v>
      </c>
      <c r="G1360" s="7" t="s">
        <v>2131</v>
      </c>
      <c r="H1360" s="20" t="s">
        <v>105</v>
      </c>
      <c r="I1360" s="5">
        <v>45001.0</v>
      </c>
      <c r="J1360" s="7">
        <v>8.2</v>
      </c>
      <c r="K1360" s="6" t="str">
        <f>IF(I1360=9001,VLOOKUP(J1360,'ISO-reference'!$C$1:$D$67,2,FALSE),IF(I1360=45001,VLOOKUP(J1360,'ISO-reference'!$A$1:$B$40,2,FALSE),IF(I1360=21001,VLOOKUP(J1360,'ISO-reference'!$E$1:$F$75,2,FALSE),"No ISO Mapping")))</f>
        <v> Emergency preparedness and response</v>
      </c>
      <c r="L1360" s="7" t="s">
        <v>30</v>
      </c>
      <c r="M1360" s="11"/>
      <c r="N1360" s="12">
        <f t="shared" si="46"/>
        <v>45192</v>
      </c>
      <c r="O1360" s="12" t="s">
        <v>2081</v>
      </c>
      <c r="P1360" s="6"/>
      <c r="Q1360" s="5" t="str">
        <f t="shared" si="2"/>
        <v>Open</v>
      </c>
      <c r="R1360" s="10">
        <f t="shared" si="41"/>
        <v>76</v>
      </c>
      <c r="S1360" s="10">
        <f t="shared" si="4"/>
        <v>0</v>
      </c>
      <c r="T1360" s="5">
        <v>1362.0</v>
      </c>
      <c r="U1360" s="5" t="s">
        <v>2081</v>
      </c>
    </row>
    <row r="1361" ht="15.75" hidden="1" customHeight="1">
      <c r="A1361" s="13">
        <v>1360.0</v>
      </c>
      <c r="B1361" s="40" t="s">
        <v>2498</v>
      </c>
      <c r="C1361" s="15" t="s">
        <v>22</v>
      </c>
      <c r="D1361" s="16">
        <v>45132.0</v>
      </c>
      <c r="E1361" s="16" t="s">
        <v>2129</v>
      </c>
      <c r="F1361" s="16" t="s">
        <v>2130</v>
      </c>
      <c r="G1361" s="15" t="s">
        <v>2131</v>
      </c>
      <c r="H1361" s="20" t="s">
        <v>105</v>
      </c>
      <c r="I1361" s="13">
        <v>45001.0</v>
      </c>
      <c r="J1361" s="15">
        <v>6.1</v>
      </c>
      <c r="K1361" s="14" t="str">
        <f>IF(I1361=9001,VLOOKUP(J1361,'ISO-reference'!$C$1:$D$67,2,FALSE),IF(I1361=45001,VLOOKUP(J1361,'ISO-reference'!$A$1:$B$40,2,FALSE),IF(I1361=21001,VLOOKUP(J1361,'ISO-reference'!$E$1:$F$75,2,FALSE),"No ISO Mapping")))</f>
        <v> Actions to address risk &amp; opportunities</v>
      </c>
      <c r="L1361" s="15" t="s">
        <v>30</v>
      </c>
      <c r="M1361" s="18"/>
      <c r="N1361" s="19">
        <f t="shared" si="46"/>
        <v>45192</v>
      </c>
      <c r="O1361" s="19" t="s">
        <v>2081</v>
      </c>
      <c r="P1361" s="14"/>
      <c r="Q1361" s="13" t="str">
        <f t="shared" si="2"/>
        <v>Open</v>
      </c>
      <c r="R1361" s="17">
        <f t="shared" si="41"/>
        <v>76</v>
      </c>
      <c r="S1361" s="17">
        <f t="shared" si="4"/>
        <v>0</v>
      </c>
      <c r="T1361" s="13">
        <v>1363.0</v>
      </c>
      <c r="U1361" s="13" t="s">
        <v>2081</v>
      </c>
    </row>
    <row r="1362" ht="15.75" hidden="1" customHeight="1">
      <c r="A1362" s="5">
        <v>1361.0</v>
      </c>
      <c r="B1362" s="39" t="s">
        <v>2499</v>
      </c>
      <c r="C1362" s="7" t="s">
        <v>22</v>
      </c>
      <c r="D1362" s="8">
        <v>45132.0</v>
      </c>
      <c r="E1362" s="8" t="s">
        <v>2129</v>
      </c>
      <c r="F1362" s="8" t="s">
        <v>2130</v>
      </c>
      <c r="G1362" s="7" t="s">
        <v>2492</v>
      </c>
      <c r="H1362" s="20" t="s">
        <v>105</v>
      </c>
      <c r="I1362" s="5">
        <v>45001.0</v>
      </c>
      <c r="J1362" s="7">
        <v>6.1</v>
      </c>
      <c r="K1362" s="6" t="str">
        <f>IF(I1362=9001,VLOOKUP(J1362,'ISO-reference'!$C$1:$D$67,2,FALSE),IF(I1362=45001,VLOOKUP(J1362,'ISO-reference'!$A$1:$B$40,2,FALSE),IF(I1362=21001,VLOOKUP(J1362,'ISO-reference'!$E$1:$F$75,2,FALSE),"No ISO Mapping")))</f>
        <v> Actions to address risk &amp; opportunities</v>
      </c>
      <c r="L1362" s="7" t="s">
        <v>30</v>
      </c>
      <c r="M1362" s="11"/>
      <c r="N1362" s="12">
        <f t="shared" si="46"/>
        <v>45192</v>
      </c>
      <c r="O1362" s="12" t="s">
        <v>2081</v>
      </c>
      <c r="P1362" s="6"/>
      <c r="Q1362" s="5" t="str">
        <f t="shared" si="2"/>
        <v>Open</v>
      </c>
      <c r="R1362" s="10">
        <f t="shared" si="41"/>
        <v>76</v>
      </c>
      <c r="S1362" s="10">
        <f t="shared" si="4"/>
        <v>0</v>
      </c>
      <c r="T1362" s="5">
        <v>1364.0</v>
      </c>
      <c r="U1362" s="5" t="s">
        <v>2081</v>
      </c>
    </row>
    <row r="1363" ht="15.75" hidden="1" customHeight="1">
      <c r="A1363" s="13">
        <v>1362.0</v>
      </c>
      <c r="B1363" s="40" t="s">
        <v>2500</v>
      </c>
      <c r="C1363" s="15" t="s">
        <v>22</v>
      </c>
      <c r="D1363" s="16">
        <v>45132.0</v>
      </c>
      <c r="E1363" s="16" t="s">
        <v>2129</v>
      </c>
      <c r="F1363" s="16" t="s">
        <v>2130</v>
      </c>
      <c r="G1363" s="15" t="s">
        <v>2501</v>
      </c>
      <c r="H1363" s="20" t="s">
        <v>33</v>
      </c>
      <c r="I1363" s="13">
        <v>9001.0</v>
      </c>
      <c r="J1363" s="15">
        <v>10.3</v>
      </c>
      <c r="K1363" s="14" t="str">
        <f>IF(I1363=9001,VLOOKUP(J1363,'ISO-reference'!$C$1:$D$67,2,FALSE),IF(I1363=45001,VLOOKUP(J1363,'ISO-reference'!$A$1:$B$40,2,FALSE),IF(I1363=21001,VLOOKUP(J1363,'ISO-reference'!$E$1:$F$75,2,FALSE),"No ISO Mapping")))</f>
        <v> Continual improvement</v>
      </c>
      <c r="L1363" s="15" t="s">
        <v>512</v>
      </c>
      <c r="M1363" s="18"/>
      <c r="N1363" s="19">
        <f t="shared" si="46"/>
        <v>45192</v>
      </c>
      <c r="O1363" s="19" t="s">
        <v>2081</v>
      </c>
      <c r="P1363" s="14"/>
      <c r="Q1363" s="13" t="str">
        <f t="shared" si="2"/>
        <v>Open</v>
      </c>
      <c r="R1363" s="17">
        <f t="shared" si="41"/>
        <v>76</v>
      </c>
      <c r="S1363" s="17">
        <f t="shared" si="4"/>
        <v>0</v>
      </c>
      <c r="T1363" s="13">
        <v>1365.0</v>
      </c>
      <c r="U1363" s="13" t="s">
        <v>2081</v>
      </c>
    </row>
    <row r="1364" ht="15.75" hidden="1" customHeight="1">
      <c r="A1364" s="5">
        <v>1363.0</v>
      </c>
      <c r="B1364" s="39" t="s">
        <v>2502</v>
      </c>
      <c r="C1364" s="7" t="s">
        <v>22</v>
      </c>
      <c r="D1364" s="8">
        <v>45132.0</v>
      </c>
      <c r="E1364" s="8" t="s">
        <v>2129</v>
      </c>
      <c r="F1364" s="8" t="s">
        <v>2130</v>
      </c>
      <c r="G1364" s="7" t="s">
        <v>2501</v>
      </c>
      <c r="H1364" s="20" t="s">
        <v>33</v>
      </c>
      <c r="I1364" s="5">
        <v>9001.0</v>
      </c>
      <c r="J1364" s="7" t="s">
        <v>59</v>
      </c>
      <c r="K1364" s="6" t="str">
        <f>IF(I1364=9001,VLOOKUP(J1364,'ISO-reference'!$C$1:$D$67,2,FALSE),IF(I1364=45001,VLOOKUP(J1364,'ISO-reference'!$A$1:$B$40,2,FALSE),IF(I1364=21001,VLOOKUP(J1364,'ISO-reference'!$E$1:$F$75,2,FALSE),"No ISO Mapping")))</f>
        <v> People</v>
      </c>
      <c r="L1364" s="7" t="s">
        <v>27</v>
      </c>
      <c r="M1364" s="11"/>
      <c r="N1364" s="12">
        <f t="shared" si="46"/>
        <v>45192</v>
      </c>
      <c r="O1364" s="12" t="s">
        <v>2081</v>
      </c>
      <c r="P1364" s="6"/>
      <c r="Q1364" s="5" t="str">
        <f t="shared" si="2"/>
        <v>Open</v>
      </c>
      <c r="R1364" s="10">
        <f t="shared" si="41"/>
        <v>76</v>
      </c>
      <c r="S1364" s="10">
        <f t="shared" si="4"/>
        <v>0</v>
      </c>
      <c r="T1364" s="5">
        <v>1366.0</v>
      </c>
      <c r="U1364" s="5" t="s">
        <v>2081</v>
      </c>
    </row>
    <row r="1365" ht="15.75" hidden="1" customHeight="1">
      <c r="A1365" s="13">
        <v>1364.0</v>
      </c>
      <c r="B1365" s="40" t="s">
        <v>2503</v>
      </c>
      <c r="C1365" s="15" t="s">
        <v>22</v>
      </c>
      <c r="D1365" s="16">
        <v>45132.0</v>
      </c>
      <c r="E1365" s="16" t="s">
        <v>2129</v>
      </c>
      <c r="F1365" s="16" t="s">
        <v>2130</v>
      </c>
      <c r="G1365" s="15" t="s">
        <v>2131</v>
      </c>
      <c r="H1365" s="20" t="s">
        <v>33</v>
      </c>
      <c r="I1365" s="13">
        <v>9001.0</v>
      </c>
      <c r="J1365" s="15">
        <v>7.3</v>
      </c>
      <c r="K1365" s="14" t="str">
        <f>IF(I1365=9001,VLOOKUP(J1365,'ISO-reference'!$C$1:$D$67,2,FALSE),IF(I1365=45001,VLOOKUP(J1365,'ISO-reference'!$A$1:$B$40,2,FALSE),IF(I1365=21001,VLOOKUP(J1365,'ISO-reference'!$E$1:$F$75,2,FALSE),"No ISO Mapping")))</f>
        <v> Awareness</v>
      </c>
      <c r="L1365" s="15" t="s">
        <v>111</v>
      </c>
      <c r="M1365" s="18"/>
      <c r="N1365" s="19">
        <f t="shared" si="46"/>
        <v>45192</v>
      </c>
      <c r="O1365" s="19" t="s">
        <v>2081</v>
      </c>
      <c r="P1365" s="14"/>
      <c r="Q1365" s="13" t="str">
        <f t="shared" si="2"/>
        <v>Open</v>
      </c>
      <c r="R1365" s="17">
        <f t="shared" si="41"/>
        <v>76</v>
      </c>
      <c r="S1365" s="17">
        <f t="shared" si="4"/>
        <v>0</v>
      </c>
      <c r="T1365" s="13">
        <v>1367.0</v>
      </c>
      <c r="U1365" s="13" t="s">
        <v>2081</v>
      </c>
    </row>
    <row r="1366" ht="15.75" hidden="1" customHeight="1">
      <c r="A1366" s="5">
        <v>1365.0</v>
      </c>
      <c r="B1366" s="39" t="s">
        <v>2504</v>
      </c>
      <c r="C1366" s="7" t="s">
        <v>22</v>
      </c>
      <c r="D1366" s="8">
        <v>45132.0</v>
      </c>
      <c r="E1366" s="8" t="s">
        <v>2129</v>
      </c>
      <c r="F1366" s="8" t="s">
        <v>2130</v>
      </c>
      <c r="G1366" s="7" t="s">
        <v>2131</v>
      </c>
      <c r="H1366" s="20" t="s">
        <v>33</v>
      </c>
      <c r="I1366" s="5">
        <v>9001.0</v>
      </c>
      <c r="J1366" s="7">
        <v>9.1</v>
      </c>
      <c r="K1366" s="6" t="str">
        <f>IF(I1366=9001,VLOOKUP(J1366,'ISO-reference'!$C$1:$D$67,2,FALSE),IF(I1366=45001,VLOOKUP(J1366,'ISO-reference'!$A$1:$B$40,2,FALSE),IF(I1366=21001,VLOOKUP(J1366,'ISO-reference'!$E$1:$F$75,2,FALSE),"No ISO Mapping")))</f>
        <v> Monitoring, measurement, analysis &amp; evaluation</v>
      </c>
      <c r="L1366" s="7" t="s">
        <v>30</v>
      </c>
      <c r="M1366" s="11"/>
      <c r="N1366" s="12">
        <f t="shared" si="46"/>
        <v>45192</v>
      </c>
      <c r="O1366" s="12" t="s">
        <v>2081</v>
      </c>
      <c r="P1366" s="6"/>
      <c r="Q1366" s="5" t="str">
        <f t="shared" si="2"/>
        <v>Open</v>
      </c>
      <c r="R1366" s="10">
        <f t="shared" si="41"/>
        <v>76</v>
      </c>
      <c r="S1366" s="10">
        <f t="shared" si="4"/>
        <v>0</v>
      </c>
      <c r="T1366" s="5">
        <v>1368.0</v>
      </c>
      <c r="U1366" s="5" t="s">
        <v>2081</v>
      </c>
    </row>
    <row r="1367" ht="15.75" hidden="1" customHeight="1">
      <c r="A1367" s="13">
        <v>1366.0</v>
      </c>
      <c r="B1367" s="40" t="s">
        <v>2505</v>
      </c>
      <c r="C1367" s="15" t="s">
        <v>22</v>
      </c>
      <c r="D1367" s="16">
        <v>45132.0</v>
      </c>
      <c r="E1367" s="16" t="s">
        <v>2129</v>
      </c>
      <c r="F1367" s="16" t="s">
        <v>2130</v>
      </c>
      <c r="G1367" s="15" t="s">
        <v>2131</v>
      </c>
      <c r="H1367" s="20" t="s">
        <v>33</v>
      </c>
      <c r="I1367" s="13">
        <v>9001.0</v>
      </c>
      <c r="J1367" s="15">
        <v>9.3</v>
      </c>
      <c r="K1367" s="14" t="str">
        <f>IF(I1367=9001,VLOOKUP(J1367,'ISO-reference'!$C$1:$D$67,2,FALSE),IF(I1367=45001,VLOOKUP(J1367,'ISO-reference'!$A$1:$B$40,2,FALSE),IF(I1367=21001,VLOOKUP(J1367,'ISO-reference'!$E$1:$F$75,2,FALSE),"No ISO Mapping")))</f>
        <v> Management review</v>
      </c>
      <c r="L1367" s="15" t="s">
        <v>111</v>
      </c>
      <c r="M1367" s="18"/>
      <c r="N1367" s="19">
        <f t="shared" si="46"/>
        <v>45192</v>
      </c>
      <c r="O1367" s="19" t="s">
        <v>2081</v>
      </c>
      <c r="P1367" s="14"/>
      <c r="Q1367" s="13" t="str">
        <f t="shared" si="2"/>
        <v>Open</v>
      </c>
      <c r="R1367" s="17">
        <f t="shared" si="41"/>
        <v>76</v>
      </c>
      <c r="S1367" s="17">
        <f t="shared" si="4"/>
        <v>0</v>
      </c>
      <c r="T1367" s="13">
        <v>1369.0</v>
      </c>
      <c r="U1367" s="13" t="s">
        <v>2081</v>
      </c>
    </row>
    <row r="1368" ht="15.75" hidden="1" customHeight="1">
      <c r="A1368" s="5">
        <v>1367.0</v>
      </c>
      <c r="B1368" s="39" t="s">
        <v>2506</v>
      </c>
      <c r="C1368" s="7" t="s">
        <v>22</v>
      </c>
      <c r="D1368" s="8">
        <v>45132.0</v>
      </c>
      <c r="E1368" s="8" t="s">
        <v>2129</v>
      </c>
      <c r="F1368" s="8" t="s">
        <v>2130</v>
      </c>
      <c r="G1368" s="7" t="s">
        <v>2131</v>
      </c>
      <c r="H1368" s="20" t="s">
        <v>33</v>
      </c>
      <c r="I1368" s="5">
        <v>9001.0</v>
      </c>
      <c r="J1368" s="7">
        <v>7.5</v>
      </c>
      <c r="K1368" s="6" t="str">
        <f>IF(I1368=9001,VLOOKUP(J1368,'ISO-reference'!$C$1:$D$67,2,FALSE),IF(I1368=45001,VLOOKUP(J1368,'ISO-reference'!$A$1:$B$40,2,FALSE),IF(I1368=21001,VLOOKUP(J1368,'ISO-reference'!$E$1:$F$75,2,FALSE),"No ISO Mapping")))</f>
        <v> Documented information</v>
      </c>
      <c r="L1368" s="7" t="s">
        <v>111</v>
      </c>
      <c r="M1368" s="11"/>
      <c r="N1368" s="12">
        <f t="shared" si="46"/>
        <v>45192</v>
      </c>
      <c r="O1368" s="12" t="s">
        <v>2081</v>
      </c>
      <c r="P1368" s="6"/>
      <c r="Q1368" s="5" t="str">
        <f t="shared" si="2"/>
        <v>Open</v>
      </c>
      <c r="R1368" s="10">
        <f t="shared" si="41"/>
        <v>76</v>
      </c>
      <c r="S1368" s="10">
        <f t="shared" si="4"/>
        <v>0</v>
      </c>
      <c r="T1368" s="5">
        <v>1370.0</v>
      </c>
      <c r="U1368" s="5" t="s">
        <v>2081</v>
      </c>
    </row>
  </sheetData>
  <autoFilter ref="$A$1:$U$1368">
    <filterColumn colId="7">
      <filters>
        <filter val="OFi"/>
        <filter val="Minor -Non-Conformities"/>
        <filter val="Major -Non-Conformities"/>
      </filters>
    </filterColumn>
  </autoFilter>
  <conditionalFormatting sqref="Q3:Q683 Q769:Q841 Q872:Q888 Q1155:Q1157 Q1224:Q1236 Q1249:Q1341">
    <cfRule type="cellIs" dxfId="0" priority="1" operator="equal">
      <formula>"Closed"</formula>
    </cfRule>
  </conditionalFormatting>
  <conditionalFormatting sqref="Q3:Q683 Q769:Q841 Q872:Q888 Q1155:Q1157 Q1224:Q1236 Q1249:Q1341">
    <cfRule type="cellIs" dxfId="1" priority="2" operator="equal">
      <formula>"Open"</formula>
    </cfRule>
  </conditionalFormatting>
  <conditionalFormatting sqref="Q2">
    <cfRule type="cellIs" dxfId="0" priority="3" operator="equal">
      <formula>"Closed"</formula>
    </cfRule>
  </conditionalFormatting>
  <conditionalFormatting sqref="Q2">
    <cfRule type="cellIs" dxfId="1" priority="4" operator="equal">
      <formula>"Open"</formula>
    </cfRule>
  </conditionalFormatting>
  <conditionalFormatting sqref="Q684:Q698">
    <cfRule type="cellIs" dxfId="0" priority="5" operator="equal">
      <formula>"Closed"</formula>
    </cfRule>
  </conditionalFormatting>
  <conditionalFormatting sqref="Q684:Q698">
    <cfRule type="cellIs" dxfId="1" priority="6" operator="equal">
      <formula>"Open"</formula>
    </cfRule>
  </conditionalFormatting>
  <conditionalFormatting sqref="Q699:Q713">
    <cfRule type="cellIs" dxfId="0" priority="7" operator="equal">
      <formula>"Closed"</formula>
    </cfRule>
  </conditionalFormatting>
  <conditionalFormatting sqref="Q699:Q713">
    <cfRule type="cellIs" dxfId="1" priority="8" operator="equal">
      <formula>"Open"</formula>
    </cfRule>
  </conditionalFormatting>
  <conditionalFormatting sqref="Q714:Q744">
    <cfRule type="cellIs" dxfId="0" priority="9" operator="equal">
      <formula>"Closed"</formula>
    </cfRule>
  </conditionalFormatting>
  <conditionalFormatting sqref="Q714:Q744">
    <cfRule type="cellIs" dxfId="1" priority="10" operator="equal">
      <formula>"Open"</formula>
    </cfRule>
  </conditionalFormatting>
  <conditionalFormatting sqref="Q745">
    <cfRule type="cellIs" dxfId="0" priority="11" operator="equal">
      <formula>"Closed"</formula>
    </cfRule>
  </conditionalFormatting>
  <conditionalFormatting sqref="Q745">
    <cfRule type="cellIs" dxfId="1" priority="12" operator="equal">
      <formula>"Open"</formula>
    </cfRule>
  </conditionalFormatting>
  <conditionalFormatting sqref="Q746">
    <cfRule type="cellIs" dxfId="0" priority="13" operator="equal">
      <formula>"Closed"</formula>
    </cfRule>
  </conditionalFormatting>
  <conditionalFormatting sqref="Q746">
    <cfRule type="cellIs" dxfId="1" priority="14" operator="equal">
      <formula>"Open"</formula>
    </cfRule>
  </conditionalFormatting>
  <conditionalFormatting sqref="Q747:Q768">
    <cfRule type="cellIs" dxfId="0" priority="15" operator="equal">
      <formula>"Closed"</formula>
    </cfRule>
  </conditionalFormatting>
  <conditionalFormatting sqref="Q747:Q768">
    <cfRule type="cellIs" dxfId="1" priority="16" operator="equal">
      <formula>"Open"</formula>
    </cfRule>
  </conditionalFormatting>
  <conditionalFormatting sqref="Q842">
    <cfRule type="cellIs" dxfId="0" priority="17" operator="equal">
      <formula>"Closed"</formula>
    </cfRule>
  </conditionalFormatting>
  <conditionalFormatting sqref="Q842">
    <cfRule type="cellIs" dxfId="1" priority="18" operator="equal">
      <formula>"Open"</formula>
    </cfRule>
  </conditionalFormatting>
  <conditionalFormatting sqref="Q843">
    <cfRule type="cellIs" dxfId="0" priority="19" operator="equal">
      <formula>"Closed"</formula>
    </cfRule>
  </conditionalFormatting>
  <conditionalFormatting sqref="Q843">
    <cfRule type="cellIs" dxfId="1" priority="20" operator="equal">
      <formula>"Open"</formula>
    </cfRule>
  </conditionalFormatting>
  <conditionalFormatting sqref="Q844">
    <cfRule type="cellIs" dxfId="0" priority="21" operator="equal">
      <formula>"Closed"</formula>
    </cfRule>
  </conditionalFormatting>
  <conditionalFormatting sqref="Q844">
    <cfRule type="cellIs" dxfId="1" priority="22" operator="equal">
      <formula>"Open"</formula>
    </cfRule>
  </conditionalFormatting>
  <conditionalFormatting sqref="Q845">
    <cfRule type="cellIs" dxfId="0" priority="23" operator="equal">
      <formula>"Closed"</formula>
    </cfRule>
  </conditionalFormatting>
  <conditionalFormatting sqref="Q845">
    <cfRule type="cellIs" dxfId="1" priority="24" operator="equal">
      <formula>"Open"</formula>
    </cfRule>
  </conditionalFormatting>
  <conditionalFormatting sqref="Q846">
    <cfRule type="cellIs" dxfId="0" priority="25" operator="equal">
      <formula>"Closed"</formula>
    </cfRule>
  </conditionalFormatting>
  <conditionalFormatting sqref="Q846">
    <cfRule type="cellIs" dxfId="1" priority="26" operator="equal">
      <formula>"Open"</formula>
    </cfRule>
  </conditionalFormatting>
  <conditionalFormatting sqref="Q847">
    <cfRule type="cellIs" dxfId="0" priority="27" operator="equal">
      <formula>"Closed"</formula>
    </cfRule>
  </conditionalFormatting>
  <conditionalFormatting sqref="Q847">
    <cfRule type="cellIs" dxfId="1" priority="28" operator="equal">
      <formula>"Open"</formula>
    </cfRule>
  </conditionalFormatting>
  <conditionalFormatting sqref="Q848">
    <cfRule type="cellIs" dxfId="0" priority="29" operator="equal">
      <formula>"Closed"</formula>
    </cfRule>
  </conditionalFormatting>
  <conditionalFormatting sqref="Q848">
    <cfRule type="cellIs" dxfId="1" priority="30" operator="equal">
      <formula>"Open"</formula>
    </cfRule>
  </conditionalFormatting>
  <conditionalFormatting sqref="Q849:Q866">
    <cfRule type="cellIs" dxfId="0" priority="31" operator="equal">
      <formula>"Closed"</formula>
    </cfRule>
  </conditionalFormatting>
  <conditionalFormatting sqref="Q849:Q866">
    <cfRule type="cellIs" dxfId="1" priority="32" operator="equal">
      <formula>"Open"</formula>
    </cfRule>
  </conditionalFormatting>
  <conditionalFormatting sqref="Q867">
    <cfRule type="cellIs" dxfId="0" priority="33" operator="equal">
      <formula>"Closed"</formula>
    </cfRule>
  </conditionalFormatting>
  <conditionalFormatting sqref="Q867">
    <cfRule type="cellIs" dxfId="1" priority="34" operator="equal">
      <formula>"Open"</formula>
    </cfRule>
  </conditionalFormatting>
  <conditionalFormatting sqref="Q868">
    <cfRule type="cellIs" dxfId="0" priority="35" operator="equal">
      <formula>"Closed"</formula>
    </cfRule>
  </conditionalFormatting>
  <conditionalFormatting sqref="Q868">
    <cfRule type="cellIs" dxfId="1" priority="36" operator="equal">
      <formula>"Open"</formula>
    </cfRule>
  </conditionalFormatting>
  <conditionalFormatting sqref="Q869">
    <cfRule type="cellIs" dxfId="0" priority="37" operator="equal">
      <formula>"Closed"</formula>
    </cfRule>
  </conditionalFormatting>
  <conditionalFormatting sqref="Q869">
    <cfRule type="cellIs" dxfId="1" priority="38" operator="equal">
      <formula>"Open"</formula>
    </cfRule>
  </conditionalFormatting>
  <conditionalFormatting sqref="Q870">
    <cfRule type="cellIs" dxfId="0" priority="39" operator="equal">
      <formula>"Closed"</formula>
    </cfRule>
  </conditionalFormatting>
  <conditionalFormatting sqref="Q870">
    <cfRule type="cellIs" dxfId="1" priority="40" operator="equal">
      <formula>"Open"</formula>
    </cfRule>
  </conditionalFormatting>
  <conditionalFormatting sqref="Q871">
    <cfRule type="cellIs" dxfId="0" priority="41" operator="equal">
      <formula>"Closed"</formula>
    </cfRule>
  </conditionalFormatting>
  <conditionalFormatting sqref="Q871">
    <cfRule type="cellIs" dxfId="1" priority="42" operator="equal">
      <formula>"Open"</formula>
    </cfRule>
  </conditionalFormatting>
  <conditionalFormatting sqref="Q889">
    <cfRule type="cellIs" dxfId="0" priority="43" operator="equal">
      <formula>"Closed"</formula>
    </cfRule>
  </conditionalFormatting>
  <conditionalFormatting sqref="Q889">
    <cfRule type="cellIs" dxfId="1" priority="44" operator="equal">
      <formula>"Open"</formula>
    </cfRule>
  </conditionalFormatting>
  <conditionalFormatting sqref="Q890">
    <cfRule type="cellIs" dxfId="0" priority="45" operator="equal">
      <formula>"Closed"</formula>
    </cfRule>
  </conditionalFormatting>
  <conditionalFormatting sqref="Q890">
    <cfRule type="cellIs" dxfId="1" priority="46" operator="equal">
      <formula>"Open"</formula>
    </cfRule>
  </conditionalFormatting>
  <conditionalFormatting sqref="Q891">
    <cfRule type="cellIs" dxfId="0" priority="47" operator="equal">
      <formula>"Closed"</formula>
    </cfRule>
  </conditionalFormatting>
  <conditionalFormatting sqref="Q891">
    <cfRule type="cellIs" dxfId="1" priority="48" operator="equal">
      <formula>"Open"</formula>
    </cfRule>
  </conditionalFormatting>
  <conditionalFormatting sqref="Q892">
    <cfRule type="cellIs" dxfId="0" priority="49" operator="equal">
      <formula>"Closed"</formula>
    </cfRule>
  </conditionalFormatting>
  <conditionalFormatting sqref="Q892">
    <cfRule type="cellIs" dxfId="1" priority="50" operator="equal">
      <formula>"Open"</formula>
    </cfRule>
  </conditionalFormatting>
  <conditionalFormatting sqref="Q893">
    <cfRule type="cellIs" dxfId="0" priority="51" operator="equal">
      <formula>"Closed"</formula>
    </cfRule>
  </conditionalFormatting>
  <conditionalFormatting sqref="Q893">
    <cfRule type="cellIs" dxfId="1" priority="52" operator="equal">
      <formula>"Open"</formula>
    </cfRule>
  </conditionalFormatting>
  <conditionalFormatting sqref="Q894">
    <cfRule type="cellIs" dxfId="0" priority="53" operator="equal">
      <formula>"Closed"</formula>
    </cfRule>
  </conditionalFormatting>
  <conditionalFormatting sqref="Q894">
    <cfRule type="cellIs" dxfId="1" priority="54" operator="equal">
      <formula>"Open"</formula>
    </cfRule>
  </conditionalFormatting>
  <conditionalFormatting sqref="Q895">
    <cfRule type="cellIs" dxfId="0" priority="55" operator="equal">
      <formula>"Closed"</formula>
    </cfRule>
  </conditionalFormatting>
  <conditionalFormatting sqref="Q895">
    <cfRule type="cellIs" dxfId="1" priority="56" operator="equal">
      <formula>"Open"</formula>
    </cfRule>
  </conditionalFormatting>
  <conditionalFormatting sqref="Q896">
    <cfRule type="cellIs" dxfId="0" priority="57" operator="equal">
      <formula>"Closed"</formula>
    </cfRule>
  </conditionalFormatting>
  <conditionalFormatting sqref="Q896">
    <cfRule type="cellIs" dxfId="1" priority="58" operator="equal">
      <formula>"Open"</formula>
    </cfRule>
  </conditionalFormatting>
  <conditionalFormatting sqref="Q897">
    <cfRule type="cellIs" dxfId="0" priority="59" operator="equal">
      <formula>"Closed"</formula>
    </cfRule>
  </conditionalFormatting>
  <conditionalFormatting sqref="Q897">
    <cfRule type="cellIs" dxfId="1" priority="60" operator="equal">
      <formula>"Open"</formula>
    </cfRule>
  </conditionalFormatting>
  <conditionalFormatting sqref="Q898">
    <cfRule type="cellIs" dxfId="0" priority="61" operator="equal">
      <formula>"Closed"</formula>
    </cfRule>
  </conditionalFormatting>
  <conditionalFormatting sqref="Q898">
    <cfRule type="cellIs" dxfId="1" priority="62" operator="equal">
      <formula>"Open"</formula>
    </cfRule>
  </conditionalFormatting>
  <conditionalFormatting sqref="Q900">
    <cfRule type="cellIs" dxfId="0" priority="63" operator="equal">
      <formula>"Closed"</formula>
    </cfRule>
  </conditionalFormatting>
  <conditionalFormatting sqref="Q900">
    <cfRule type="cellIs" dxfId="1" priority="64" operator="equal">
      <formula>"Open"</formula>
    </cfRule>
  </conditionalFormatting>
  <conditionalFormatting sqref="Q902">
    <cfRule type="cellIs" dxfId="0" priority="65" operator="equal">
      <formula>"Closed"</formula>
    </cfRule>
  </conditionalFormatting>
  <conditionalFormatting sqref="Q902">
    <cfRule type="cellIs" dxfId="1" priority="66" operator="equal">
      <formula>"Open"</formula>
    </cfRule>
  </conditionalFormatting>
  <conditionalFormatting sqref="Q903">
    <cfRule type="cellIs" dxfId="0" priority="67" operator="equal">
      <formula>"Closed"</formula>
    </cfRule>
  </conditionalFormatting>
  <conditionalFormatting sqref="Q903">
    <cfRule type="cellIs" dxfId="1" priority="68" operator="equal">
      <formula>"Open"</formula>
    </cfRule>
  </conditionalFormatting>
  <conditionalFormatting sqref="Q904">
    <cfRule type="cellIs" dxfId="0" priority="69" operator="equal">
      <formula>"Closed"</formula>
    </cfRule>
  </conditionalFormatting>
  <conditionalFormatting sqref="Q904">
    <cfRule type="cellIs" dxfId="1" priority="70" operator="equal">
      <formula>"Open"</formula>
    </cfRule>
  </conditionalFormatting>
  <conditionalFormatting sqref="Q905">
    <cfRule type="cellIs" dxfId="0" priority="71" operator="equal">
      <formula>"Closed"</formula>
    </cfRule>
  </conditionalFormatting>
  <conditionalFormatting sqref="Q905">
    <cfRule type="cellIs" dxfId="1" priority="72" operator="equal">
      <formula>"Open"</formula>
    </cfRule>
  </conditionalFormatting>
  <conditionalFormatting sqref="Q906">
    <cfRule type="cellIs" dxfId="0" priority="73" operator="equal">
      <formula>"Closed"</formula>
    </cfRule>
  </conditionalFormatting>
  <conditionalFormatting sqref="Q906">
    <cfRule type="cellIs" dxfId="1" priority="74" operator="equal">
      <formula>"Open"</formula>
    </cfRule>
  </conditionalFormatting>
  <conditionalFormatting sqref="Q907">
    <cfRule type="cellIs" dxfId="0" priority="75" operator="equal">
      <formula>"Closed"</formula>
    </cfRule>
  </conditionalFormatting>
  <conditionalFormatting sqref="Q907">
    <cfRule type="cellIs" dxfId="1" priority="76" operator="equal">
      <formula>"Open"</formula>
    </cfRule>
  </conditionalFormatting>
  <conditionalFormatting sqref="Q908">
    <cfRule type="cellIs" dxfId="0" priority="77" operator="equal">
      <formula>"Closed"</formula>
    </cfRule>
  </conditionalFormatting>
  <conditionalFormatting sqref="Q908">
    <cfRule type="cellIs" dxfId="1" priority="78" operator="equal">
      <formula>"Open"</formula>
    </cfRule>
  </conditionalFormatting>
  <conditionalFormatting sqref="Q909">
    <cfRule type="cellIs" dxfId="0" priority="79" operator="equal">
      <formula>"Closed"</formula>
    </cfRule>
  </conditionalFormatting>
  <conditionalFormatting sqref="Q909">
    <cfRule type="cellIs" dxfId="1" priority="80" operator="equal">
      <formula>"Open"</formula>
    </cfRule>
  </conditionalFormatting>
  <conditionalFormatting sqref="Q910">
    <cfRule type="cellIs" dxfId="0" priority="81" operator="equal">
      <formula>"Closed"</formula>
    </cfRule>
  </conditionalFormatting>
  <conditionalFormatting sqref="Q910">
    <cfRule type="cellIs" dxfId="1" priority="82" operator="equal">
      <formula>"Open"</formula>
    </cfRule>
  </conditionalFormatting>
  <conditionalFormatting sqref="Q913">
    <cfRule type="cellIs" dxfId="0" priority="83" operator="equal">
      <formula>"Closed"</formula>
    </cfRule>
  </conditionalFormatting>
  <conditionalFormatting sqref="Q913">
    <cfRule type="cellIs" dxfId="1" priority="84" operator="equal">
      <formula>"Open"</formula>
    </cfRule>
  </conditionalFormatting>
  <conditionalFormatting sqref="Q916">
    <cfRule type="cellIs" dxfId="0" priority="85" operator="equal">
      <formula>"Closed"</formula>
    </cfRule>
  </conditionalFormatting>
  <conditionalFormatting sqref="Q916">
    <cfRule type="cellIs" dxfId="1" priority="86" operator="equal">
      <formula>"Open"</formula>
    </cfRule>
  </conditionalFormatting>
  <conditionalFormatting sqref="Q917">
    <cfRule type="cellIs" dxfId="0" priority="87" operator="equal">
      <formula>"Closed"</formula>
    </cfRule>
  </conditionalFormatting>
  <conditionalFormatting sqref="Q917">
    <cfRule type="cellIs" dxfId="1" priority="88" operator="equal">
      <formula>"Open"</formula>
    </cfRule>
  </conditionalFormatting>
  <conditionalFormatting sqref="Q918">
    <cfRule type="cellIs" dxfId="0" priority="89" operator="equal">
      <formula>"Closed"</formula>
    </cfRule>
  </conditionalFormatting>
  <conditionalFormatting sqref="Q918">
    <cfRule type="cellIs" dxfId="1" priority="90" operator="equal">
      <formula>"Open"</formula>
    </cfRule>
  </conditionalFormatting>
  <conditionalFormatting sqref="Q919">
    <cfRule type="cellIs" dxfId="0" priority="91" operator="equal">
      <formula>"Closed"</formula>
    </cfRule>
  </conditionalFormatting>
  <conditionalFormatting sqref="Q919">
    <cfRule type="cellIs" dxfId="1" priority="92" operator="equal">
      <formula>"Open"</formula>
    </cfRule>
  </conditionalFormatting>
  <conditionalFormatting sqref="Q920">
    <cfRule type="cellIs" dxfId="0" priority="93" operator="equal">
      <formula>"Closed"</formula>
    </cfRule>
  </conditionalFormatting>
  <conditionalFormatting sqref="Q920">
    <cfRule type="cellIs" dxfId="1" priority="94" operator="equal">
      <formula>"Open"</formula>
    </cfRule>
  </conditionalFormatting>
  <conditionalFormatting sqref="Q921">
    <cfRule type="cellIs" dxfId="0" priority="95" operator="equal">
      <formula>"Closed"</formula>
    </cfRule>
  </conditionalFormatting>
  <conditionalFormatting sqref="Q921">
    <cfRule type="cellIs" dxfId="1" priority="96" operator="equal">
      <formula>"Open"</formula>
    </cfRule>
  </conditionalFormatting>
  <conditionalFormatting sqref="Q922">
    <cfRule type="cellIs" dxfId="0" priority="97" operator="equal">
      <formula>"Closed"</formula>
    </cfRule>
  </conditionalFormatting>
  <conditionalFormatting sqref="Q922">
    <cfRule type="cellIs" dxfId="1" priority="98" operator="equal">
      <formula>"Open"</formula>
    </cfRule>
  </conditionalFormatting>
  <conditionalFormatting sqref="Q923">
    <cfRule type="cellIs" dxfId="0" priority="99" operator="equal">
      <formula>"Closed"</formula>
    </cfRule>
  </conditionalFormatting>
  <conditionalFormatting sqref="Q923">
    <cfRule type="cellIs" dxfId="1" priority="100" operator="equal">
      <formula>"Open"</formula>
    </cfRule>
  </conditionalFormatting>
  <conditionalFormatting sqref="Q924">
    <cfRule type="cellIs" dxfId="0" priority="101" operator="equal">
      <formula>"Closed"</formula>
    </cfRule>
  </conditionalFormatting>
  <conditionalFormatting sqref="Q924">
    <cfRule type="cellIs" dxfId="1" priority="102" operator="equal">
      <formula>"Open"</formula>
    </cfRule>
  </conditionalFormatting>
  <conditionalFormatting sqref="Q901">
    <cfRule type="cellIs" dxfId="0" priority="103" operator="equal">
      <formula>"Closed"</formula>
    </cfRule>
  </conditionalFormatting>
  <conditionalFormatting sqref="Q901">
    <cfRule type="cellIs" dxfId="1" priority="104" operator="equal">
      <formula>"Open"</formula>
    </cfRule>
  </conditionalFormatting>
  <conditionalFormatting sqref="Q911">
    <cfRule type="cellIs" dxfId="0" priority="105" operator="equal">
      <formula>"Closed"</formula>
    </cfRule>
  </conditionalFormatting>
  <conditionalFormatting sqref="Q911">
    <cfRule type="cellIs" dxfId="1" priority="106" operator="equal">
      <formula>"Open"</formula>
    </cfRule>
  </conditionalFormatting>
  <conditionalFormatting sqref="Q912">
    <cfRule type="cellIs" dxfId="0" priority="107" operator="equal">
      <formula>"Closed"</formula>
    </cfRule>
  </conditionalFormatting>
  <conditionalFormatting sqref="Q912">
    <cfRule type="cellIs" dxfId="1" priority="108" operator="equal">
      <formula>"Open"</formula>
    </cfRule>
  </conditionalFormatting>
  <conditionalFormatting sqref="Q914">
    <cfRule type="cellIs" dxfId="0" priority="109" operator="equal">
      <formula>"Closed"</formula>
    </cfRule>
  </conditionalFormatting>
  <conditionalFormatting sqref="Q914">
    <cfRule type="cellIs" dxfId="1" priority="110" operator="equal">
      <formula>"Open"</formula>
    </cfRule>
  </conditionalFormatting>
  <conditionalFormatting sqref="Q915">
    <cfRule type="cellIs" dxfId="0" priority="111" operator="equal">
      <formula>"Closed"</formula>
    </cfRule>
  </conditionalFormatting>
  <conditionalFormatting sqref="Q915">
    <cfRule type="cellIs" dxfId="1" priority="112" operator="equal">
      <formula>"Open"</formula>
    </cfRule>
  </conditionalFormatting>
  <conditionalFormatting sqref="Q925">
    <cfRule type="cellIs" dxfId="0" priority="113" operator="equal">
      <formula>"Closed"</formula>
    </cfRule>
  </conditionalFormatting>
  <conditionalFormatting sqref="Q925">
    <cfRule type="cellIs" dxfId="1" priority="114" operator="equal">
      <formula>"Open"</formula>
    </cfRule>
  </conditionalFormatting>
  <conditionalFormatting sqref="Q926">
    <cfRule type="cellIs" dxfId="0" priority="115" operator="equal">
      <formula>"Closed"</formula>
    </cfRule>
  </conditionalFormatting>
  <conditionalFormatting sqref="Q926">
    <cfRule type="cellIs" dxfId="1" priority="116" operator="equal">
      <formula>"Open"</formula>
    </cfRule>
  </conditionalFormatting>
  <conditionalFormatting sqref="Q899">
    <cfRule type="cellIs" dxfId="0" priority="117" operator="equal">
      <formula>"Closed"</formula>
    </cfRule>
  </conditionalFormatting>
  <conditionalFormatting sqref="Q899">
    <cfRule type="cellIs" dxfId="1" priority="118" operator="equal">
      <formula>"Open"</formula>
    </cfRule>
  </conditionalFormatting>
  <conditionalFormatting sqref="Q927">
    <cfRule type="cellIs" dxfId="0" priority="119" operator="equal">
      <formula>"Closed"</formula>
    </cfRule>
  </conditionalFormatting>
  <conditionalFormatting sqref="Q927">
    <cfRule type="cellIs" dxfId="1" priority="120" operator="equal">
      <formula>"Open"</formula>
    </cfRule>
  </conditionalFormatting>
  <conditionalFormatting sqref="Q929">
    <cfRule type="cellIs" dxfId="0" priority="121" operator="equal">
      <formula>"Closed"</formula>
    </cfRule>
  </conditionalFormatting>
  <conditionalFormatting sqref="Q929">
    <cfRule type="cellIs" dxfId="1" priority="122" operator="equal">
      <formula>"Open"</formula>
    </cfRule>
  </conditionalFormatting>
  <conditionalFormatting sqref="Q930">
    <cfRule type="cellIs" dxfId="0" priority="123" operator="equal">
      <formula>"Closed"</formula>
    </cfRule>
  </conditionalFormatting>
  <conditionalFormatting sqref="Q930">
    <cfRule type="cellIs" dxfId="1" priority="124" operator="equal">
      <formula>"Open"</formula>
    </cfRule>
  </conditionalFormatting>
  <conditionalFormatting sqref="Q931">
    <cfRule type="cellIs" dxfId="0" priority="125" operator="equal">
      <formula>"Closed"</formula>
    </cfRule>
  </conditionalFormatting>
  <conditionalFormatting sqref="Q931">
    <cfRule type="cellIs" dxfId="1" priority="126" operator="equal">
      <formula>"Open"</formula>
    </cfRule>
  </conditionalFormatting>
  <conditionalFormatting sqref="Q932">
    <cfRule type="cellIs" dxfId="0" priority="127" operator="equal">
      <formula>"Closed"</formula>
    </cfRule>
  </conditionalFormatting>
  <conditionalFormatting sqref="Q932">
    <cfRule type="cellIs" dxfId="1" priority="128" operator="equal">
      <formula>"Open"</formula>
    </cfRule>
  </conditionalFormatting>
  <conditionalFormatting sqref="Q933">
    <cfRule type="cellIs" dxfId="0" priority="129" operator="equal">
      <formula>"Closed"</formula>
    </cfRule>
  </conditionalFormatting>
  <conditionalFormatting sqref="Q933">
    <cfRule type="cellIs" dxfId="1" priority="130" operator="equal">
      <formula>"Open"</formula>
    </cfRule>
  </conditionalFormatting>
  <conditionalFormatting sqref="Q934">
    <cfRule type="cellIs" dxfId="0" priority="131" operator="equal">
      <formula>"Closed"</formula>
    </cfRule>
  </conditionalFormatting>
  <conditionalFormatting sqref="Q934">
    <cfRule type="cellIs" dxfId="1" priority="132" operator="equal">
      <formula>"Open"</formula>
    </cfRule>
  </conditionalFormatting>
  <conditionalFormatting sqref="Q935">
    <cfRule type="cellIs" dxfId="0" priority="133" operator="equal">
      <formula>"Closed"</formula>
    </cfRule>
  </conditionalFormatting>
  <conditionalFormatting sqref="Q935">
    <cfRule type="cellIs" dxfId="1" priority="134" operator="equal">
      <formula>"Open"</formula>
    </cfRule>
  </conditionalFormatting>
  <conditionalFormatting sqref="Q936">
    <cfRule type="cellIs" dxfId="0" priority="135" operator="equal">
      <formula>"Closed"</formula>
    </cfRule>
  </conditionalFormatting>
  <conditionalFormatting sqref="Q936">
    <cfRule type="cellIs" dxfId="1" priority="136" operator="equal">
      <formula>"Open"</formula>
    </cfRule>
  </conditionalFormatting>
  <conditionalFormatting sqref="Q937">
    <cfRule type="cellIs" dxfId="0" priority="137" operator="equal">
      <formula>"Closed"</formula>
    </cfRule>
  </conditionalFormatting>
  <conditionalFormatting sqref="Q937">
    <cfRule type="cellIs" dxfId="1" priority="138" operator="equal">
      <formula>"Open"</formula>
    </cfRule>
  </conditionalFormatting>
  <conditionalFormatting sqref="Q938">
    <cfRule type="cellIs" dxfId="0" priority="139" operator="equal">
      <formula>"Closed"</formula>
    </cfRule>
  </conditionalFormatting>
  <conditionalFormatting sqref="Q938">
    <cfRule type="cellIs" dxfId="1" priority="140" operator="equal">
      <formula>"Open"</formula>
    </cfRule>
  </conditionalFormatting>
  <conditionalFormatting sqref="Q939">
    <cfRule type="cellIs" dxfId="0" priority="141" operator="equal">
      <formula>"Closed"</formula>
    </cfRule>
  </conditionalFormatting>
  <conditionalFormatting sqref="Q939">
    <cfRule type="cellIs" dxfId="1" priority="142" operator="equal">
      <formula>"Open"</formula>
    </cfRule>
  </conditionalFormatting>
  <conditionalFormatting sqref="Q940">
    <cfRule type="cellIs" dxfId="0" priority="143" operator="equal">
      <formula>"Closed"</formula>
    </cfRule>
  </conditionalFormatting>
  <conditionalFormatting sqref="Q940">
    <cfRule type="cellIs" dxfId="1" priority="144" operator="equal">
      <formula>"Open"</formula>
    </cfRule>
  </conditionalFormatting>
  <conditionalFormatting sqref="Q941">
    <cfRule type="cellIs" dxfId="0" priority="145" operator="equal">
      <formula>"Closed"</formula>
    </cfRule>
  </conditionalFormatting>
  <conditionalFormatting sqref="Q941">
    <cfRule type="cellIs" dxfId="1" priority="146" operator="equal">
      <formula>"Open"</formula>
    </cfRule>
  </conditionalFormatting>
  <conditionalFormatting sqref="Q942">
    <cfRule type="cellIs" dxfId="0" priority="147" operator="equal">
      <formula>"Closed"</formula>
    </cfRule>
  </conditionalFormatting>
  <conditionalFormatting sqref="Q942">
    <cfRule type="cellIs" dxfId="1" priority="148" operator="equal">
      <formula>"Open"</formula>
    </cfRule>
  </conditionalFormatting>
  <conditionalFormatting sqref="Q943:Q959">
    <cfRule type="cellIs" dxfId="0" priority="149" operator="equal">
      <formula>"Closed"</formula>
    </cfRule>
  </conditionalFormatting>
  <conditionalFormatting sqref="Q943:Q959">
    <cfRule type="cellIs" dxfId="1" priority="150" operator="equal">
      <formula>"Open"</formula>
    </cfRule>
  </conditionalFormatting>
  <conditionalFormatting sqref="Q960:Q969">
    <cfRule type="cellIs" dxfId="0" priority="151" operator="equal">
      <formula>"Closed"</formula>
    </cfRule>
  </conditionalFormatting>
  <conditionalFormatting sqref="Q960:Q969">
    <cfRule type="cellIs" dxfId="1" priority="152" operator="equal">
      <formula>"Open"</formula>
    </cfRule>
  </conditionalFormatting>
  <conditionalFormatting sqref="Q970:Q974">
    <cfRule type="cellIs" dxfId="0" priority="153" operator="equal">
      <formula>"Closed"</formula>
    </cfRule>
  </conditionalFormatting>
  <conditionalFormatting sqref="Q970:Q974">
    <cfRule type="cellIs" dxfId="1" priority="154" operator="equal">
      <formula>"Open"</formula>
    </cfRule>
  </conditionalFormatting>
  <conditionalFormatting sqref="Q983:Q988">
    <cfRule type="cellIs" dxfId="0" priority="155" operator="equal">
      <formula>"Closed"</formula>
    </cfRule>
  </conditionalFormatting>
  <conditionalFormatting sqref="Q983:Q988">
    <cfRule type="cellIs" dxfId="1" priority="156" operator="equal">
      <formula>"Open"</formula>
    </cfRule>
  </conditionalFormatting>
  <conditionalFormatting sqref="Q990:Q993">
    <cfRule type="cellIs" dxfId="0" priority="157" operator="equal">
      <formula>"Closed"</formula>
    </cfRule>
  </conditionalFormatting>
  <conditionalFormatting sqref="Q990:Q993">
    <cfRule type="cellIs" dxfId="1" priority="158" operator="equal">
      <formula>"Open"</formula>
    </cfRule>
  </conditionalFormatting>
  <conditionalFormatting sqref="Q994:Q1010">
    <cfRule type="cellIs" dxfId="0" priority="159" operator="equal">
      <formula>"Closed"</formula>
    </cfRule>
  </conditionalFormatting>
  <conditionalFormatting sqref="Q994:Q1010">
    <cfRule type="cellIs" dxfId="1" priority="160" operator="equal">
      <formula>"Open"</formula>
    </cfRule>
  </conditionalFormatting>
  <conditionalFormatting sqref="Q1011">
    <cfRule type="cellIs" dxfId="0" priority="161" operator="equal">
      <formula>"Closed"</formula>
    </cfRule>
  </conditionalFormatting>
  <conditionalFormatting sqref="Q1011">
    <cfRule type="cellIs" dxfId="1" priority="162" operator="equal">
      <formula>"Open"</formula>
    </cfRule>
  </conditionalFormatting>
  <conditionalFormatting sqref="Q1012">
    <cfRule type="cellIs" dxfId="0" priority="163" operator="equal">
      <formula>"Closed"</formula>
    </cfRule>
  </conditionalFormatting>
  <conditionalFormatting sqref="Q1012">
    <cfRule type="cellIs" dxfId="1" priority="164" operator="equal">
      <formula>"Open"</formula>
    </cfRule>
  </conditionalFormatting>
  <conditionalFormatting sqref="Q1013">
    <cfRule type="cellIs" dxfId="0" priority="165" operator="equal">
      <formula>"Closed"</formula>
    </cfRule>
  </conditionalFormatting>
  <conditionalFormatting sqref="Q1013">
    <cfRule type="cellIs" dxfId="1" priority="166" operator="equal">
      <formula>"Open"</formula>
    </cfRule>
  </conditionalFormatting>
  <conditionalFormatting sqref="Q1014">
    <cfRule type="cellIs" dxfId="0" priority="167" operator="equal">
      <formula>"Closed"</formula>
    </cfRule>
  </conditionalFormatting>
  <conditionalFormatting sqref="Q1014">
    <cfRule type="cellIs" dxfId="1" priority="168" operator="equal">
      <formula>"Open"</formula>
    </cfRule>
  </conditionalFormatting>
  <conditionalFormatting sqref="Q1015">
    <cfRule type="cellIs" dxfId="0" priority="169" operator="equal">
      <formula>"Closed"</formula>
    </cfRule>
  </conditionalFormatting>
  <conditionalFormatting sqref="Q1015">
    <cfRule type="cellIs" dxfId="1" priority="170" operator="equal">
      <formula>"Open"</formula>
    </cfRule>
  </conditionalFormatting>
  <conditionalFormatting sqref="Q1016:Q1116">
    <cfRule type="cellIs" dxfId="0" priority="171" operator="equal">
      <formula>"Closed"</formula>
    </cfRule>
  </conditionalFormatting>
  <conditionalFormatting sqref="Q1016:Q1116">
    <cfRule type="cellIs" dxfId="1" priority="172" operator="equal">
      <formula>"Open"</formula>
    </cfRule>
  </conditionalFormatting>
  <conditionalFormatting sqref="Q989">
    <cfRule type="cellIs" dxfId="0" priority="173" operator="equal">
      <formula>"Closed"</formula>
    </cfRule>
  </conditionalFormatting>
  <conditionalFormatting sqref="Q989">
    <cfRule type="cellIs" dxfId="1" priority="174" operator="equal">
      <formula>"Open"</formula>
    </cfRule>
  </conditionalFormatting>
  <conditionalFormatting sqref="Q928">
    <cfRule type="cellIs" dxfId="0" priority="175" operator="equal">
      <formula>"Closed"</formula>
    </cfRule>
  </conditionalFormatting>
  <conditionalFormatting sqref="Q928">
    <cfRule type="cellIs" dxfId="1" priority="176" operator="equal">
      <formula>"Open"</formula>
    </cfRule>
  </conditionalFormatting>
  <conditionalFormatting sqref="Q1118">
    <cfRule type="cellIs" dxfId="0" priority="177" operator="equal">
      <formula>"Closed"</formula>
    </cfRule>
  </conditionalFormatting>
  <conditionalFormatting sqref="Q1118">
    <cfRule type="cellIs" dxfId="1" priority="178" operator="equal">
      <formula>"Open"</formula>
    </cfRule>
  </conditionalFormatting>
  <conditionalFormatting sqref="Q1120:Q1141">
    <cfRule type="cellIs" dxfId="0" priority="179" operator="equal">
      <formula>"Closed"</formula>
    </cfRule>
  </conditionalFormatting>
  <conditionalFormatting sqref="Q1120:Q1141">
    <cfRule type="cellIs" dxfId="1" priority="180" operator="equal">
      <formula>"Open"</formula>
    </cfRule>
  </conditionalFormatting>
  <conditionalFormatting sqref="Q1159:Q1191">
    <cfRule type="cellIs" dxfId="0" priority="181" operator="equal">
      <formula>"Closed"</formula>
    </cfRule>
  </conditionalFormatting>
  <conditionalFormatting sqref="Q1159:Q1191">
    <cfRule type="cellIs" dxfId="1" priority="182" operator="equal">
      <formula>"Open"</formula>
    </cfRule>
  </conditionalFormatting>
  <conditionalFormatting sqref="Q1248">
    <cfRule type="cellIs" dxfId="0" priority="183" operator="equal">
      <formula>"Closed"</formula>
    </cfRule>
  </conditionalFormatting>
  <conditionalFormatting sqref="Q1248">
    <cfRule type="cellIs" dxfId="1" priority="184" operator="equal">
      <formula>"Open"</formula>
    </cfRule>
  </conditionalFormatting>
  <conditionalFormatting sqref="Q1237:Q1246">
    <cfRule type="cellIs" dxfId="0" priority="185" operator="equal">
      <formula>"Closed"</formula>
    </cfRule>
  </conditionalFormatting>
  <conditionalFormatting sqref="Q1237:Q1246">
    <cfRule type="cellIs" dxfId="1" priority="186" operator="equal">
      <formula>"Open"</formula>
    </cfRule>
  </conditionalFormatting>
  <conditionalFormatting sqref="Q1158">
    <cfRule type="cellIs" dxfId="0" priority="187" operator="equal">
      <formula>"Closed"</formula>
    </cfRule>
  </conditionalFormatting>
  <conditionalFormatting sqref="Q1158">
    <cfRule type="cellIs" dxfId="1" priority="188" operator="equal">
      <formula>"Open"</formula>
    </cfRule>
  </conditionalFormatting>
  <conditionalFormatting sqref="Q1247">
    <cfRule type="cellIs" dxfId="0" priority="189" operator="equal">
      <formula>"Closed"</formula>
    </cfRule>
  </conditionalFormatting>
  <conditionalFormatting sqref="Q1247">
    <cfRule type="cellIs" dxfId="1" priority="190" operator="equal">
      <formula>"Open"</formula>
    </cfRule>
  </conditionalFormatting>
  <conditionalFormatting sqref="Q975:Q982">
    <cfRule type="cellIs" dxfId="0" priority="191" operator="equal">
      <formula>"Closed"</formula>
    </cfRule>
  </conditionalFormatting>
  <conditionalFormatting sqref="Q975:Q982">
    <cfRule type="cellIs" dxfId="1" priority="192" operator="equal">
      <formula>"Open"</formula>
    </cfRule>
  </conditionalFormatting>
  <conditionalFormatting sqref="Q1192:Q1203">
    <cfRule type="cellIs" dxfId="0" priority="193" operator="equal">
      <formula>"Closed"</formula>
    </cfRule>
  </conditionalFormatting>
  <conditionalFormatting sqref="Q1192:Q1203">
    <cfRule type="cellIs" dxfId="1" priority="194" operator="equal">
      <formula>"Open"</formula>
    </cfRule>
  </conditionalFormatting>
  <conditionalFormatting sqref="Q1215:Q1223">
    <cfRule type="cellIs" dxfId="0" priority="195" operator="equal">
      <formula>"Closed"</formula>
    </cfRule>
  </conditionalFormatting>
  <conditionalFormatting sqref="Q1215:Q1223">
    <cfRule type="cellIs" dxfId="1" priority="196" operator="equal">
      <formula>"Open"</formula>
    </cfRule>
  </conditionalFormatting>
  <conditionalFormatting sqref="Q1143">
    <cfRule type="cellIs" dxfId="0" priority="197" operator="equal">
      <formula>"Closed"</formula>
    </cfRule>
  </conditionalFormatting>
  <conditionalFormatting sqref="Q1143">
    <cfRule type="cellIs" dxfId="1" priority="198" operator="equal">
      <formula>"Open"</formula>
    </cfRule>
  </conditionalFormatting>
  <conditionalFormatting sqref="Q1144:Q1154">
    <cfRule type="cellIs" dxfId="0" priority="199" operator="equal">
      <formula>"Closed"</formula>
    </cfRule>
  </conditionalFormatting>
  <conditionalFormatting sqref="Q1144:Q1154">
    <cfRule type="cellIs" dxfId="1" priority="200" operator="equal">
      <formula>"Open"</formula>
    </cfRule>
  </conditionalFormatting>
  <conditionalFormatting sqref="Q1204:Q1214">
    <cfRule type="cellIs" dxfId="0" priority="201" operator="equal">
      <formula>"Closed"</formula>
    </cfRule>
  </conditionalFormatting>
  <conditionalFormatting sqref="Q1204:Q1214">
    <cfRule type="cellIs" dxfId="1" priority="202" operator="equal">
      <formula>"Open"</formula>
    </cfRule>
  </conditionalFormatting>
  <conditionalFormatting sqref="Q1342:Q1368">
    <cfRule type="cellIs" dxfId="0" priority="203" operator="equal">
      <formula>"Closed"</formula>
    </cfRule>
  </conditionalFormatting>
  <conditionalFormatting sqref="Q1342:Q1368">
    <cfRule type="cellIs" dxfId="1" priority="204" operator="equal">
      <formula>"Open"</formula>
    </cfRule>
  </conditionalFormatting>
  <dataValidations>
    <dataValidation type="list" allowBlank="1" showErrorMessage="1" sqref="J2">
      <formula1>#REF!</formula1>
    </dataValidation>
  </dataValidations>
  <printOptions/>
  <pageMargins bottom="0.75" footer="0.0" header="0.0" left="0.7" right="0.7" top="0.75"/>
  <pageSetup paperSize="9"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22"/>
    <col customWidth="1" min="2" max="2" width="53.78"/>
    <col customWidth="1" min="3" max="3" width="5.22"/>
    <col customWidth="1" min="4" max="4" width="46.44"/>
    <col customWidth="1" min="5" max="5" width="8.78"/>
    <col customWidth="1" min="6" max="6" width="54.44"/>
    <col customWidth="1" min="7" max="26" width="8.78"/>
  </cols>
  <sheetData>
    <row r="1" ht="15.75" customHeight="1">
      <c r="A1" s="81">
        <v>45001.0</v>
      </c>
      <c r="B1" s="81" t="s">
        <v>2565</v>
      </c>
      <c r="C1" s="81">
        <v>9001.0</v>
      </c>
      <c r="D1" s="81" t="s">
        <v>2565</v>
      </c>
      <c r="E1" s="81">
        <v>21001.0</v>
      </c>
      <c r="F1" s="81" t="s">
        <v>2565</v>
      </c>
    </row>
    <row r="2" ht="15.75" customHeight="1">
      <c r="A2" s="82">
        <v>4.1</v>
      </c>
      <c r="B2" s="83" t="s">
        <v>2566</v>
      </c>
      <c r="C2" s="82">
        <v>4.1</v>
      </c>
      <c r="D2" s="83" t="s">
        <v>2566</v>
      </c>
      <c r="E2" s="82">
        <v>4.1</v>
      </c>
      <c r="F2" s="84" t="s">
        <v>2566</v>
      </c>
    </row>
    <row r="3" ht="15.75" customHeight="1">
      <c r="A3" s="85">
        <v>4.2</v>
      </c>
      <c r="B3" s="86" t="s">
        <v>2567</v>
      </c>
      <c r="C3" s="82">
        <v>4.2</v>
      </c>
      <c r="D3" s="84" t="s">
        <v>2568</v>
      </c>
      <c r="E3" s="85">
        <v>4.2</v>
      </c>
      <c r="F3" s="87" t="s">
        <v>2569</v>
      </c>
    </row>
    <row r="4" ht="15.75" customHeight="1">
      <c r="A4" s="85">
        <v>4.3</v>
      </c>
      <c r="B4" s="86" t="s">
        <v>2570</v>
      </c>
      <c r="C4" s="85">
        <v>4.3</v>
      </c>
      <c r="D4" s="87" t="s">
        <v>2571</v>
      </c>
      <c r="E4" s="85">
        <v>4.3</v>
      </c>
      <c r="F4" s="87" t="s">
        <v>2572</v>
      </c>
    </row>
    <row r="5" ht="15.75" customHeight="1">
      <c r="A5" s="85">
        <v>4.4</v>
      </c>
      <c r="B5" s="86" t="s">
        <v>2573</v>
      </c>
      <c r="C5" s="85">
        <v>4.4</v>
      </c>
      <c r="D5" s="87" t="s">
        <v>2574</v>
      </c>
      <c r="E5" s="85">
        <v>4.4</v>
      </c>
      <c r="F5" s="87" t="s">
        <v>2575</v>
      </c>
    </row>
    <row r="6" ht="15.75" customHeight="1">
      <c r="A6" s="85">
        <v>5.1</v>
      </c>
      <c r="B6" s="86" t="s">
        <v>2576</v>
      </c>
      <c r="C6" s="85">
        <v>5.1</v>
      </c>
      <c r="D6" s="87" t="s">
        <v>2576</v>
      </c>
      <c r="E6" s="85">
        <v>5.1</v>
      </c>
      <c r="F6" s="87" t="s">
        <v>2576</v>
      </c>
    </row>
    <row r="7" ht="15.75" customHeight="1">
      <c r="A7" s="85">
        <v>5.2</v>
      </c>
      <c r="B7" s="86" t="s">
        <v>2577</v>
      </c>
      <c r="C7" s="85" t="s">
        <v>1388</v>
      </c>
      <c r="D7" s="87" t="s">
        <v>2578</v>
      </c>
      <c r="E7" s="85" t="s">
        <v>1388</v>
      </c>
      <c r="F7" s="87" t="s">
        <v>2578</v>
      </c>
    </row>
    <row r="8" ht="15.75" customHeight="1">
      <c r="A8" s="85">
        <v>5.3</v>
      </c>
      <c r="B8" s="86" t="s">
        <v>2579</v>
      </c>
      <c r="C8" s="85" t="s">
        <v>1751</v>
      </c>
      <c r="D8" s="87" t="s">
        <v>2580</v>
      </c>
      <c r="E8" s="85" t="s">
        <v>1751</v>
      </c>
      <c r="F8" s="87" t="s">
        <v>2581</v>
      </c>
    </row>
    <row r="9" ht="15.75" customHeight="1">
      <c r="A9" s="85">
        <v>5.4</v>
      </c>
      <c r="B9" s="86" t="s">
        <v>2582</v>
      </c>
      <c r="C9" s="85">
        <v>5.2</v>
      </c>
      <c r="D9" s="87" t="s">
        <v>2583</v>
      </c>
      <c r="E9" s="85" t="s">
        <v>2584</v>
      </c>
      <c r="F9" s="87" t="s">
        <v>2585</v>
      </c>
    </row>
    <row r="10" ht="15.75" customHeight="1">
      <c r="A10" s="85">
        <v>6.1</v>
      </c>
      <c r="B10" s="86" t="s">
        <v>2586</v>
      </c>
      <c r="C10" s="85" t="s">
        <v>2587</v>
      </c>
      <c r="D10" s="87" t="s">
        <v>2588</v>
      </c>
      <c r="E10" s="85">
        <v>5.2</v>
      </c>
      <c r="F10" s="87" t="s">
        <v>2583</v>
      </c>
    </row>
    <row r="11" ht="15.75" customHeight="1">
      <c r="A11" s="85" t="s">
        <v>456</v>
      </c>
      <c r="B11" s="86" t="s">
        <v>2589</v>
      </c>
      <c r="C11" s="85" t="s">
        <v>108</v>
      </c>
      <c r="D11" s="87" t="s">
        <v>2590</v>
      </c>
      <c r="E11" s="85" t="s">
        <v>2587</v>
      </c>
      <c r="F11" s="87" t="s">
        <v>2591</v>
      </c>
    </row>
    <row r="12" ht="15.75" customHeight="1">
      <c r="A12" s="85" t="s">
        <v>439</v>
      </c>
      <c r="B12" s="86" t="s">
        <v>2592</v>
      </c>
      <c r="C12" s="85">
        <v>5.3</v>
      </c>
      <c r="D12" s="87" t="s">
        <v>2593</v>
      </c>
      <c r="E12" s="85" t="s">
        <v>108</v>
      </c>
      <c r="F12" s="87" t="s">
        <v>2594</v>
      </c>
    </row>
    <row r="13" ht="15.75" customHeight="1">
      <c r="A13" s="85" t="s">
        <v>1338</v>
      </c>
      <c r="B13" s="86" t="s">
        <v>2595</v>
      </c>
      <c r="C13" s="85">
        <v>6.1</v>
      </c>
      <c r="D13" s="87" t="s">
        <v>2596</v>
      </c>
      <c r="E13" s="85">
        <v>5.3</v>
      </c>
      <c r="F13" s="87" t="s">
        <v>2593</v>
      </c>
    </row>
    <row r="14" ht="15.75" customHeight="1">
      <c r="A14" s="85">
        <v>6.2</v>
      </c>
      <c r="B14" s="86" t="s">
        <v>2597</v>
      </c>
      <c r="C14" s="85">
        <v>6.2</v>
      </c>
      <c r="D14" s="87" t="s">
        <v>2598</v>
      </c>
      <c r="E14" s="85">
        <v>6.1</v>
      </c>
      <c r="F14" s="87" t="s">
        <v>2599</v>
      </c>
    </row>
    <row r="15" ht="15.75" customHeight="1">
      <c r="A15" s="85" t="s">
        <v>2600</v>
      </c>
      <c r="B15" s="86" t="s">
        <v>2601</v>
      </c>
      <c r="C15" s="85">
        <v>6.3</v>
      </c>
      <c r="D15" s="87" t="s">
        <v>2602</v>
      </c>
      <c r="E15" s="85">
        <v>6.2</v>
      </c>
      <c r="F15" s="87" t="s">
        <v>2603</v>
      </c>
    </row>
    <row r="16" ht="15.75" customHeight="1">
      <c r="A16" s="85" t="s">
        <v>2604</v>
      </c>
      <c r="B16" s="86" t="s">
        <v>2605</v>
      </c>
      <c r="C16" s="85">
        <v>7.1</v>
      </c>
      <c r="D16" s="87" t="s">
        <v>2606</v>
      </c>
      <c r="E16" s="85">
        <v>6.3</v>
      </c>
      <c r="F16" s="87" t="s">
        <v>2602</v>
      </c>
    </row>
    <row r="17" ht="15.75" customHeight="1">
      <c r="A17" s="85">
        <v>7.1</v>
      </c>
      <c r="B17" s="86" t="s">
        <v>2606</v>
      </c>
      <c r="C17" s="85" t="s">
        <v>2607</v>
      </c>
      <c r="D17" s="87" t="s">
        <v>2608</v>
      </c>
      <c r="E17" s="85">
        <v>7.1</v>
      </c>
      <c r="F17" s="87" t="s">
        <v>2606</v>
      </c>
    </row>
    <row r="18" ht="15.75" customHeight="1">
      <c r="A18" s="85">
        <v>7.2</v>
      </c>
      <c r="B18" s="86" t="s">
        <v>2609</v>
      </c>
      <c r="C18" s="85" t="s">
        <v>59</v>
      </c>
      <c r="D18" s="87" t="s">
        <v>2610</v>
      </c>
      <c r="E18" s="85" t="s">
        <v>2607</v>
      </c>
      <c r="F18" s="87" t="s">
        <v>2608</v>
      </c>
    </row>
    <row r="19" ht="15.75" customHeight="1">
      <c r="A19" s="85">
        <v>7.3</v>
      </c>
      <c r="B19" s="86" t="s">
        <v>2611</v>
      </c>
      <c r="C19" s="85" t="s">
        <v>102</v>
      </c>
      <c r="D19" s="87" t="s">
        <v>2612</v>
      </c>
      <c r="E19" s="85" t="s">
        <v>59</v>
      </c>
      <c r="F19" s="87" t="s">
        <v>2613</v>
      </c>
    </row>
    <row r="20" ht="15.75" customHeight="1">
      <c r="A20" s="85">
        <v>7.4</v>
      </c>
      <c r="B20" s="86" t="s">
        <v>2614</v>
      </c>
      <c r="C20" s="85" t="s">
        <v>50</v>
      </c>
      <c r="D20" s="87" t="s">
        <v>2615</v>
      </c>
      <c r="E20" s="85" t="s">
        <v>102</v>
      </c>
      <c r="F20" s="87" t="s">
        <v>2616</v>
      </c>
    </row>
    <row r="21" ht="15.75" customHeight="1">
      <c r="A21" s="85" t="s">
        <v>1313</v>
      </c>
      <c r="B21" s="86" t="s">
        <v>2617</v>
      </c>
      <c r="C21" s="85" t="s">
        <v>44</v>
      </c>
      <c r="D21" s="87" t="s">
        <v>2618</v>
      </c>
      <c r="E21" s="85" t="s">
        <v>50</v>
      </c>
      <c r="F21" s="87" t="s">
        <v>2619</v>
      </c>
    </row>
    <row r="22" ht="15.75" customHeight="1">
      <c r="A22" s="85" t="s">
        <v>2178</v>
      </c>
      <c r="B22" s="86" t="s">
        <v>2620</v>
      </c>
      <c r="C22" s="85" t="s">
        <v>75</v>
      </c>
      <c r="D22" s="87" t="s">
        <v>2621</v>
      </c>
      <c r="E22" s="85" t="s">
        <v>44</v>
      </c>
      <c r="F22" s="87" t="s">
        <v>2618</v>
      </c>
    </row>
    <row r="23" ht="15.75" customHeight="1">
      <c r="A23" s="85">
        <v>7.5</v>
      </c>
      <c r="B23" s="86" t="s">
        <v>2622</v>
      </c>
      <c r="C23" s="85">
        <v>7.2</v>
      </c>
      <c r="D23" s="87" t="s">
        <v>2609</v>
      </c>
      <c r="E23" s="85" t="s">
        <v>75</v>
      </c>
      <c r="F23" s="87" t="s">
        <v>2621</v>
      </c>
    </row>
    <row r="24" ht="15.75" customHeight="1">
      <c r="A24" s="85" t="s">
        <v>1064</v>
      </c>
      <c r="B24" s="86" t="s">
        <v>2623</v>
      </c>
      <c r="C24" s="85">
        <v>7.3</v>
      </c>
      <c r="D24" s="87" t="s">
        <v>2611</v>
      </c>
      <c r="E24" s="85">
        <v>7.2</v>
      </c>
      <c r="F24" s="87" t="s">
        <v>2609</v>
      </c>
    </row>
    <row r="25" ht="15.75" customHeight="1">
      <c r="A25" s="85" t="s">
        <v>72</v>
      </c>
      <c r="B25" s="86" t="s">
        <v>2624</v>
      </c>
      <c r="C25" s="85">
        <v>7.4</v>
      </c>
      <c r="D25" s="87" t="s">
        <v>2614</v>
      </c>
      <c r="E25" s="85" t="s">
        <v>2625</v>
      </c>
      <c r="F25" s="87" t="s">
        <v>2626</v>
      </c>
    </row>
    <row r="26" ht="15.75" customHeight="1">
      <c r="A26" s="85" t="s">
        <v>88</v>
      </c>
      <c r="B26" s="86" t="s">
        <v>2627</v>
      </c>
      <c r="C26" s="85">
        <v>7.5</v>
      </c>
      <c r="D26" s="87" t="s">
        <v>2622</v>
      </c>
      <c r="E26" s="85" t="s">
        <v>2275</v>
      </c>
      <c r="F26" s="87" t="s">
        <v>2628</v>
      </c>
    </row>
    <row r="27" ht="15.75" customHeight="1">
      <c r="A27" s="85">
        <v>8.1</v>
      </c>
      <c r="B27" s="86" t="s">
        <v>2629</v>
      </c>
      <c r="C27" s="85" t="s">
        <v>1064</v>
      </c>
      <c r="D27" s="87" t="s">
        <v>2623</v>
      </c>
      <c r="E27" s="85">
        <v>7.3</v>
      </c>
      <c r="F27" s="87" t="s">
        <v>2611</v>
      </c>
    </row>
    <row r="28" ht="15.75" customHeight="1">
      <c r="A28" s="85" t="s">
        <v>615</v>
      </c>
      <c r="B28" s="86" t="s">
        <v>2630</v>
      </c>
      <c r="C28" s="85" t="s">
        <v>72</v>
      </c>
      <c r="D28" s="87" t="s">
        <v>2624</v>
      </c>
      <c r="E28" s="85">
        <v>7.4</v>
      </c>
      <c r="F28" s="87" t="s">
        <v>2614</v>
      </c>
    </row>
    <row r="29" ht="15.75" customHeight="1">
      <c r="A29" s="85" t="s">
        <v>2631</v>
      </c>
      <c r="B29" s="86" t="s">
        <v>2632</v>
      </c>
      <c r="C29" s="85" t="s">
        <v>88</v>
      </c>
      <c r="D29" s="87" t="s">
        <v>2627</v>
      </c>
      <c r="E29" s="85" t="s">
        <v>2633</v>
      </c>
      <c r="F29" s="87" t="s">
        <v>2634</v>
      </c>
    </row>
    <row r="30" ht="15.75" customHeight="1">
      <c r="A30" s="85" t="s">
        <v>1184</v>
      </c>
      <c r="B30" s="86" t="s">
        <v>2635</v>
      </c>
      <c r="C30" s="85">
        <v>8.1</v>
      </c>
      <c r="D30" s="87" t="s">
        <v>2629</v>
      </c>
      <c r="E30" s="85" t="s">
        <v>1313</v>
      </c>
      <c r="F30" s="87" t="s">
        <v>2636</v>
      </c>
    </row>
    <row r="31" ht="15.75" customHeight="1">
      <c r="A31" s="85">
        <v>8.2</v>
      </c>
      <c r="B31" s="86" t="s">
        <v>2637</v>
      </c>
      <c r="C31" s="85">
        <v>8.2</v>
      </c>
      <c r="D31" s="87" t="s">
        <v>2638</v>
      </c>
      <c r="E31" s="85" t="s">
        <v>2178</v>
      </c>
      <c r="F31" s="87" t="s">
        <v>2639</v>
      </c>
    </row>
    <row r="32" ht="15.75" customHeight="1">
      <c r="A32" s="85">
        <v>9.1</v>
      </c>
      <c r="B32" s="86" t="s">
        <v>2640</v>
      </c>
      <c r="C32" s="85" t="s">
        <v>128</v>
      </c>
      <c r="D32" s="87" t="s">
        <v>2641</v>
      </c>
      <c r="E32" s="85">
        <v>7.5</v>
      </c>
      <c r="F32" s="87" t="s">
        <v>2622</v>
      </c>
    </row>
    <row r="33" ht="15.75" customHeight="1">
      <c r="A33" s="85" t="s">
        <v>138</v>
      </c>
      <c r="B33" s="86" t="s">
        <v>2642</v>
      </c>
      <c r="C33" s="85" t="s">
        <v>216</v>
      </c>
      <c r="D33" s="87" t="s">
        <v>2643</v>
      </c>
      <c r="E33" s="85" t="s">
        <v>1064</v>
      </c>
      <c r="F33" s="87" t="s">
        <v>2623</v>
      </c>
    </row>
    <row r="34" ht="15.75" customHeight="1">
      <c r="A34" s="85" t="s">
        <v>971</v>
      </c>
      <c r="B34" s="86" t="s">
        <v>2644</v>
      </c>
      <c r="C34" s="85" t="s">
        <v>1397</v>
      </c>
      <c r="D34" s="87" t="s">
        <v>2645</v>
      </c>
      <c r="E34" s="85" t="s">
        <v>72</v>
      </c>
      <c r="F34" s="87" t="s">
        <v>2624</v>
      </c>
    </row>
    <row r="35" ht="15.75" customHeight="1">
      <c r="A35" s="85">
        <v>9.2</v>
      </c>
      <c r="B35" s="86" t="s">
        <v>2646</v>
      </c>
      <c r="C35" s="85" t="s">
        <v>1760</v>
      </c>
      <c r="D35" s="87" t="s">
        <v>2647</v>
      </c>
      <c r="E35" s="85" t="s">
        <v>88</v>
      </c>
      <c r="F35" s="87" t="s">
        <v>2627</v>
      </c>
    </row>
    <row r="36" ht="15.75" customHeight="1">
      <c r="A36" s="85" t="s">
        <v>2648</v>
      </c>
      <c r="B36" s="86" t="s">
        <v>2649</v>
      </c>
      <c r="C36" s="85">
        <v>8.3</v>
      </c>
      <c r="D36" s="87" t="s">
        <v>2650</v>
      </c>
      <c r="E36" s="85">
        <v>8.1</v>
      </c>
      <c r="F36" s="87" t="s">
        <v>2629</v>
      </c>
    </row>
    <row r="37" ht="15.75" customHeight="1">
      <c r="A37" s="85">
        <v>9.3</v>
      </c>
      <c r="B37" s="86" t="s">
        <v>2651</v>
      </c>
      <c r="C37" s="85" t="s">
        <v>2652</v>
      </c>
      <c r="D37" s="87" t="s">
        <v>2653</v>
      </c>
      <c r="E37" s="85">
        <v>8.2</v>
      </c>
      <c r="F37" s="87" t="s">
        <v>2654</v>
      </c>
    </row>
    <row r="38" ht="15.75" customHeight="1">
      <c r="A38" s="85">
        <v>10.1</v>
      </c>
      <c r="B38" s="86" t="s">
        <v>2655</v>
      </c>
      <c r="C38" s="85" t="s">
        <v>38</v>
      </c>
      <c r="D38" s="87" t="s">
        <v>2656</v>
      </c>
      <c r="E38" s="85" t="s">
        <v>128</v>
      </c>
      <c r="F38" s="87" t="s">
        <v>2657</v>
      </c>
    </row>
    <row r="39" ht="15.75" customHeight="1">
      <c r="A39" s="85">
        <v>10.2</v>
      </c>
      <c r="B39" s="86" t="s">
        <v>2658</v>
      </c>
      <c r="C39" s="85" t="s">
        <v>34</v>
      </c>
      <c r="D39" s="87" t="s">
        <v>2659</v>
      </c>
      <c r="E39" s="85" t="s">
        <v>216</v>
      </c>
      <c r="F39" s="87" t="s">
        <v>2660</v>
      </c>
    </row>
    <row r="40" ht="15.75" customHeight="1">
      <c r="A40" s="88">
        <v>10.3</v>
      </c>
      <c r="B40" s="89" t="s">
        <v>2661</v>
      </c>
      <c r="C40" s="85" t="s">
        <v>41</v>
      </c>
      <c r="D40" s="87" t="s">
        <v>2662</v>
      </c>
      <c r="E40" s="85" t="s">
        <v>1397</v>
      </c>
      <c r="F40" s="87" t="s">
        <v>2663</v>
      </c>
    </row>
    <row r="41" ht="15.75" customHeight="1">
      <c r="C41" s="85" t="s">
        <v>47</v>
      </c>
      <c r="D41" s="87" t="s">
        <v>2664</v>
      </c>
      <c r="E41" s="85">
        <v>8.3</v>
      </c>
      <c r="F41" s="87" t="s">
        <v>2665</v>
      </c>
    </row>
    <row r="42" ht="15.75" customHeight="1">
      <c r="C42" s="85" t="s">
        <v>2666</v>
      </c>
      <c r="D42" s="87" t="s">
        <v>2667</v>
      </c>
      <c r="E42" s="85" t="s">
        <v>2652</v>
      </c>
      <c r="F42" s="87" t="s">
        <v>2653</v>
      </c>
    </row>
    <row r="43" ht="15.75" customHeight="1">
      <c r="C43" s="85">
        <v>8.4</v>
      </c>
      <c r="D43" s="87" t="s">
        <v>2668</v>
      </c>
      <c r="E43" s="85" t="s">
        <v>38</v>
      </c>
      <c r="F43" s="87" t="s">
        <v>2656</v>
      </c>
    </row>
    <row r="44" ht="15.75" customHeight="1">
      <c r="C44" s="85" t="s">
        <v>83</v>
      </c>
      <c r="D44" s="87" t="s">
        <v>2669</v>
      </c>
      <c r="E44" s="85" t="s">
        <v>34</v>
      </c>
      <c r="F44" s="87" t="s">
        <v>2659</v>
      </c>
    </row>
    <row r="45" ht="15.75" customHeight="1">
      <c r="C45" s="85" t="s">
        <v>162</v>
      </c>
      <c r="D45" s="87" t="s">
        <v>2670</v>
      </c>
      <c r="E45" s="85" t="s">
        <v>41</v>
      </c>
      <c r="F45" s="87" t="s">
        <v>2662</v>
      </c>
    </row>
    <row r="46" ht="15.75" customHeight="1">
      <c r="C46" s="85" t="s">
        <v>175</v>
      </c>
      <c r="D46" s="87" t="s">
        <v>2671</v>
      </c>
      <c r="E46" s="85" t="s">
        <v>47</v>
      </c>
      <c r="F46" s="87" t="s">
        <v>2664</v>
      </c>
    </row>
    <row r="47" ht="15.75" customHeight="1">
      <c r="C47" s="85">
        <v>8.5</v>
      </c>
      <c r="D47" s="87" t="s">
        <v>2672</v>
      </c>
      <c r="E47" s="85" t="s">
        <v>2666</v>
      </c>
      <c r="F47" s="87" t="s">
        <v>2667</v>
      </c>
    </row>
    <row r="48" ht="15.75" customHeight="1">
      <c r="C48" s="85" t="s">
        <v>80</v>
      </c>
      <c r="D48" s="87" t="s">
        <v>2673</v>
      </c>
      <c r="E48" s="85">
        <v>8.4</v>
      </c>
      <c r="F48" s="87" t="s">
        <v>2668</v>
      </c>
    </row>
    <row r="49" ht="15.75" customHeight="1">
      <c r="C49" s="85" t="s">
        <v>1618</v>
      </c>
      <c r="D49" s="87" t="s">
        <v>2674</v>
      </c>
      <c r="E49" s="85" t="s">
        <v>83</v>
      </c>
      <c r="F49" s="87" t="s">
        <v>2669</v>
      </c>
    </row>
    <row r="50" ht="15.75" customHeight="1">
      <c r="C50" s="85" t="s">
        <v>1123</v>
      </c>
      <c r="D50" s="87" t="s">
        <v>2675</v>
      </c>
      <c r="E50" s="85" t="s">
        <v>162</v>
      </c>
      <c r="F50" s="87" t="s">
        <v>2670</v>
      </c>
    </row>
    <row r="51" ht="15.75" customHeight="1">
      <c r="C51" s="85" t="s">
        <v>148</v>
      </c>
      <c r="D51" s="87" t="s">
        <v>2676</v>
      </c>
      <c r="E51" s="85" t="s">
        <v>175</v>
      </c>
      <c r="F51" s="87" t="s">
        <v>2671</v>
      </c>
    </row>
    <row r="52" ht="15.75" customHeight="1">
      <c r="C52" s="85" t="s">
        <v>1532</v>
      </c>
      <c r="D52" s="87" t="s">
        <v>2677</v>
      </c>
      <c r="E52" s="85">
        <v>8.5</v>
      </c>
      <c r="F52" s="87" t="s">
        <v>2678</v>
      </c>
    </row>
    <row r="53" ht="15.75" customHeight="1">
      <c r="C53" s="85" t="s">
        <v>1763</v>
      </c>
      <c r="D53" s="87" t="s">
        <v>2679</v>
      </c>
      <c r="E53" s="85" t="s">
        <v>80</v>
      </c>
      <c r="F53" s="87" t="s">
        <v>2680</v>
      </c>
    </row>
    <row r="54" ht="15.75" customHeight="1">
      <c r="C54" s="85">
        <v>8.6</v>
      </c>
      <c r="D54" s="87" t="s">
        <v>2681</v>
      </c>
      <c r="E54" s="85" t="s">
        <v>1618</v>
      </c>
      <c r="F54" s="87" t="s">
        <v>2674</v>
      </c>
    </row>
    <row r="55" ht="15.75" customHeight="1">
      <c r="C55" s="85">
        <v>8.7</v>
      </c>
      <c r="D55" s="87" t="s">
        <v>2682</v>
      </c>
      <c r="E55" s="85" t="s">
        <v>1123</v>
      </c>
      <c r="F55" s="87" t="s">
        <v>2683</v>
      </c>
    </row>
    <row r="56" ht="15.75" customHeight="1">
      <c r="C56" s="85">
        <v>9.1</v>
      </c>
      <c r="D56" s="87" t="s">
        <v>2684</v>
      </c>
      <c r="E56" s="85" t="s">
        <v>148</v>
      </c>
      <c r="F56" s="87" t="s">
        <v>2676</v>
      </c>
    </row>
    <row r="57" ht="15.75" customHeight="1">
      <c r="C57" s="85" t="s">
        <v>138</v>
      </c>
      <c r="D57" s="87" t="s">
        <v>2642</v>
      </c>
      <c r="E57" s="85" t="s">
        <v>1532</v>
      </c>
      <c r="F57" s="87" t="s">
        <v>2685</v>
      </c>
    </row>
    <row r="58" ht="15.75" customHeight="1">
      <c r="C58" s="85" t="s">
        <v>971</v>
      </c>
      <c r="D58" s="87" t="s">
        <v>2686</v>
      </c>
      <c r="E58" s="85" t="s">
        <v>1763</v>
      </c>
      <c r="F58" s="87" t="s">
        <v>2687</v>
      </c>
    </row>
    <row r="59" ht="15.75" customHeight="1">
      <c r="C59" s="85" t="s">
        <v>141</v>
      </c>
      <c r="D59" s="87" t="s">
        <v>2688</v>
      </c>
      <c r="E59" s="85">
        <v>8.6</v>
      </c>
      <c r="F59" s="87" t="s">
        <v>2689</v>
      </c>
    </row>
    <row r="60" ht="15.75" customHeight="1">
      <c r="C60" s="85">
        <v>9.2</v>
      </c>
      <c r="D60" s="87" t="s">
        <v>2646</v>
      </c>
      <c r="E60" s="85">
        <v>8.7</v>
      </c>
      <c r="F60" s="87" t="s">
        <v>2690</v>
      </c>
    </row>
    <row r="61" ht="15.75" customHeight="1">
      <c r="C61" s="85">
        <v>9.3</v>
      </c>
      <c r="D61" s="87" t="s">
        <v>2651</v>
      </c>
      <c r="E61" s="85">
        <v>9.1</v>
      </c>
      <c r="F61" s="87" t="s">
        <v>2684</v>
      </c>
    </row>
    <row r="62" ht="15.75" customHeight="1">
      <c r="C62" s="85" t="s">
        <v>2691</v>
      </c>
      <c r="D62" s="87" t="s">
        <v>2692</v>
      </c>
      <c r="E62" s="85" t="s">
        <v>138</v>
      </c>
      <c r="F62" s="87" t="s">
        <v>2642</v>
      </c>
    </row>
    <row r="63" ht="15.75" customHeight="1">
      <c r="C63" s="85" t="s">
        <v>1569</v>
      </c>
      <c r="D63" s="87" t="s">
        <v>2693</v>
      </c>
      <c r="E63" s="85" t="s">
        <v>971</v>
      </c>
      <c r="F63" s="87" t="s">
        <v>2694</v>
      </c>
    </row>
    <row r="64" ht="15.75" customHeight="1">
      <c r="C64" s="85" t="s">
        <v>2695</v>
      </c>
      <c r="D64" s="87" t="s">
        <v>2696</v>
      </c>
      <c r="E64" s="85" t="s">
        <v>141</v>
      </c>
      <c r="F64" s="87" t="s">
        <v>2697</v>
      </c>
    </row>
    <row r="65" ht="15.75" customHeight="1">
      <c r="C65" s="85">
        <v>10.1</v>
      </c>
      <c r="D65" s="87" t="s">
        <v>2655</v>
      </c>
      <c r="E65" s="85" t="s">
        <v>2006</v>
      </c>
      <c r="F65" s="87" t="s">
        <v>2698</v>
      </c>
    </row>
    <row r="66" ht="15.75" customHeight="1">
      <c r="C66" s="85">
        <v>10.2</v>
      </c>
      <c r="D66" s="87" t="s">
        <v>2699</v>
      </c>
      <c r="E66" s="85" t="s">
        <v>2372</v>
      </c>
      <c r="F66" s="87" t="s">
        <v>2700</v>
      </c>
    </row>
    <row r="67" ht="15.75" customHeight="1">
      <c r="C67" s="88">
        <v>10.3</v>
      </c>
      <c r="D67" s="90" t="s">
        <v>2661</v>
      </c>
      <c r="E67" s="85">
        <v>9.2</v>
      </c>
      <c r="F67" s="87" t="s">
        <v>2646</v>
      </c>
    </row>
    <row r="68" ht="15.75" customHeight="1">
      <c r="E68" s="85">
        <v>9.3</v>
      </c>
      <c r="F68" s="87" t="s">
        <v>2651</v>
      </c>
    </row>
    <row r="69" ht="15.75" customHeight="1">
      <c r="E69" s="85" t="s">
        <v>2691</v>
      </c>
      <c r="F69" s="87" t="s">
        <v>2692</v>
      </c>
    </row>
    <row r="70" ht="15.75" customHeight="1">
      <c r="E70" s="85" t="s">
        <v>1569</v>
      </c>
      <c r="F70" s="87" t="s">
        <v>2693</v>
      </c>
    </row>
    <row r="71" ht="15.75" customHeight="1">
      <c r="E71" s="85" t="s">
        <v>2695</v>
      </c>
      <c r="F71" s="87" t="s">
        <v>2696</v>
      </c>
    </row>
    <row r="72" ht="15.75" customHeight="1">
      <c r="E72" s="85">
        <v>10.0</v>
      </c>
      <c r="F72" s="87" t="s">
        <v>2701</v>
      </c>
    </row>
    <row r="73" ht="15.75" customHeight="1">
      <c r="E73" s="85">
        <v>10.1</v>
      </c>
      <c r="F73" s="87" t="s">
        <v>2699</v>
      </c>
    </row>
    <row r="74" ht="15.75" customHeight="1">
      <c r="E74" s="85">
        <v>10.2</v>
      </c>
      <c r="F74" s="87" t="s">
        <v>2702</v>
      </c>
    </row>
    <row r="75" ht="15.75" customHeight="1">
      <c r="E75" s="88">
        <v>10.3</v>
      </c>
      <c r="F75" s="90" t="s">
        <v>2703</v>
      </c>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1.22"/>
    <col customWidth="1" min="3" max="3" width="13.44"/>
    <col customWidth="1" min="4" max="4" width="16.0"/>
    <col customWidth="1" min="5" max="5" width="16.22"/>
    <col customWidth="1" min="6" max="6" width="11.22"/>
  </cols>
  <sheetData>
    <row r="1" ht="15.75" customHeight="1"/>
    <row r="2" ht="15.75" customHeight="1">
      <c r="C2" s="91" t="s">
        <v>8</v>
      </c>
      <c r="D2" s="91" t="s">
        <v>2704</v>
      </c>
      <c r="E2" s="91" t="s">
        <v>2705</v>
      </c>
    </row>
    <row r="3" ht="15.75" customHeight="1">
      <c r="C3" s="92" t="s">
        <v>2706</v>
      </c>
      <c r="D3" s="92" t="s">
        <v>2707</v>
      </c>
      <c r="E3" s="93">
        <v>45828.0</v>
      </c>
    </row>
    <row r="4" ht="15.75" customHeight="1">
      <c r="C4" s="92" t="s">
        <v>2708</v>
      </c>
      <c r="D4" s="92" t="s">
        <v>2709</v>
      </c>
      <c r="E4" s="93">
        <v>45828.0</v>
      </c>
    </row>
    <row r="5" ht="15.75" customHeight="1">
      <c r="C5" s="92" t="s">
        <v>2710</v>
      </c>
      <c r="D5" s="92" t="s">
        <v>2711</v>
      </c>
      <c r="E5" s="93">
        <v>45776.0</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22"/>
    <col customWidth="1" min="2" max="2" width="8.78"/>
    <col customWidth="1" min="3" max="3" width="5.78"/>
    <col customWidth="1" min="4" max="4" width="10.78"/>
    <col customWidth="1" min="5" max="5" width="13.78"/>
    <col customWidth="1" min="6" max="6" width="24.22"/>
  </cols>
  <sheetData>
    <row r="1" ht="15.75" customHeight="1">
      <c r="A1" s="47"/>
      <c r="B1" s="48"/>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2.22"/>
    <col customWidth="1" min="2" max="2" width="8.78"/>
    <col customWidth="1" min="3" max="3" width="5.44"/>
    <col customWidth="1" min="4" max="4" width="10.78"/>
    <col customWidth="1" min="5" max="5" width="40.22"/>
    <col customWidth="1" min="6" max="6" width="27.0"/>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0"/>
    <col customWidth="1" min="2" max="2" width="8.78"/>
    <col customWidth="1" min="3" max="3" width="5.44"/>
    <col customWidth="1" min="4" max="4" width="10.78"/>
    <col customWidth="1" min="5" max="5" width="80.22"/>
    <col customWidth="1" min="6" max="6" width="99.7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22"/>
    <col customWidth="1" min="2" max="2" width="8.78"/>
    <col customWidth="1" min="3" max="3" width="5.78"/>
    <col customWidth="1" min="4" max="4" width="4.22"/>
    <col customWidth="1" min="5" max="5" width="11.22"/>
    <col customWidth="1" min="6" max="6" width="7.78"/>
    <col customWidth="1" min="7" max="7" width="4.22"/>
    <col customWidth="1" min="8" max="8" width="10.22"/>
  </cols>
  <sheetData>
    <row r="1" ht="15.75" customHeight="1">
      <c r="H1" s="49"/>
      <c r="I1" s="49"/>
    </row>
    <row r="2" ht="15.75" customHeight="1">
      <c r="H2" s="49"/>
      <c r="I2" s="49"/>
    </row>
    <row r="3" ht="15.75" customHeight="1">
      <c r="H3" s="49"/>
      <c r="I3" s="49"/>
    </row>
    <row r="4" ht="15.75" customHeight="1">
      <c r="H4" s="49"/>
      <c r="I4" s="49"/>
    </row>
    <row r="5" ht="15.75" customHeight="1">
      <c r="H5" s="49"/>
      <c r="I5" s="49"/>
    </row>
    <row r="6" ht="15.75" customHeight="1">
      <c r="H6" s="49"/>
      <c r="I6" s="49"/>
    </row>
    <row r="7" ht="15.75" customHeight="1">
      <c r="H7" s="49"/>
      <c r="I7" s="49"/>
    </row>
    <row r="8" ht="15.75" customHeight="1">
      <c r="H8" s="49"/>
      <c r="I8" s="49"/>
    </row>
    <row r="9" ht="15.75" customHeight="1">
      <c r="H9" s="49"/>
      <c r="I9" s="49"/>
    </row>
    <row r="10" ht="15.75" customHeight="1">
      <c r="H10" s="49"/>
      <c r="I10" s="49"/>
    </row>
    <row r="11" ht="15.75" customHeight="1">
      <c r="H11" s="49"/>
      <c r="I11" s="49"/>
    </row>
    <row r="12" ht="15.75" customHeight="1">
      <c r="H12" s="49"/>
      <c r="I12" s="49"/>
    </row>
    <row r="13" ht="15.75" customHeight="1">
      <c r="H13" s="49"/>
      <c r="I13" s="49"/>
    </row>
    <row r="14" ht="15.75" customHeight="1">
      <c r="H14" s="49"/>
      <c r="I14" s="49"/>
    </row>
    <row r="15" ht="15.75" customHeight="1">
      <c r="H15" s="49"/>
      <c r="I15" s="49"/>
    </row>
    <row r="16" ht="15.75" customHeight="1">
      <c r="H16" s="49"/>
      <c r="I16" s="49"/>
    </row>
    <row r="17" ht="15.75" customHeight="1">
      <c r="H17" s="49"/>
      <c r="I17" s="49"/>
    </row>
    <row r="18" ht="15.75" customHeight="1">
      <c r="H18" s="49"/>
      <c r="I18" s="49"/>
    </row>
    <row r="19" ht="15.75" customHeight="1">
      <c r="H19" s="49"/>
      <c r="I19" s="49"/>
    </row>
    <row r="20" ht="15.75" customHeight="1">
      <c r="H20" s="49"/>
      <c r="I20" s="49"/>
    </row>
    <row r="21" ht="15.75" customHeight="1">
      <c r="H21" s="49"/>
      <c r="I21" s="49"/>
    </row>
    <row r="22" ht="15.75" customHeight="1">
      <c r="H22" s="49"/>
      <c r="I22" s="49"/>
    </row>
    <row r="23" ht="15.75" customHeight="1">
      <c r="H23" s="49"/>
      <c r="I23" s="49"/>
    </row>
    <row r="24" ht="15.75" customHeight="1">
      <c r="A24" s="50"/>
      <c r="B24" s="49"/>
      <c r="C24" s="49"/>
      <c r="D24" s="49"/>
      <c r="E24" s="49"/>
      <c r="F24" s="49"/>
      <c r="G24" s="49"/>
      <c r="H24" s="49"/>
      <c r="I24" s="49"/>
    </row>
    <row r="25" ht="15.75" customHeight="1">
      <c r="A25" s="50"/>
      <c r="B25" s="49"/>
      <c r="C25" s="49"/>
      <c r="D25" s="49"/>
      <c r="E25" s="49"/>
      <c r="F25" s="49"/>
      <c r="G25" s="49"/>
      <c r="H25" s="49"/>
      <c r="I25" s="49"/>
    </row>
    <row r="26" ht="15.75" customHeight="1">
      <c r="A26" s="50"/>
      <c r="B26" s="49"/>
      <c r="C26" s="49"/>
      <c r="D26" s="49"/>
      <c r="E26" s="49"/>
      <c r="F26" s="49"/>
      <c r="G26" s="49"/>
      <c r="H26" s="49"/>
      <c r="I26" s="49"/>
    </row>
    <row r="27" ht="15.75" customHeight="1">
      <c r="A27" s="50"/>
      <c r="B27" s="49"/>
      <c r="C27" s="49"/>
      <c r="D27" s="49"/>
      <c r="E27" s="49"/>
      <c r="F27" s="49"/>
      <c r="G27" s="49"/>
      <c r="H27" s="49"/>
      <c r="I27" s="4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5.22"/>
    <col customWidth="1" min="2" max="2" width="14.44"/>
    <col customWidth="1" min="3" max="26" width="4.44"/>
    <col customWidth="1" min="27" max="71" width="5.78"/>
    <col customWidth="1" min="72" max="72" width="11.22"/>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9.22"/>
    <col customWidth="1" min="2" max="2" width="18.22"/>
    <col customWidth="1" min="3" max="3" width="5.44"/>
    <col customWidth="1" min="4" max="4" width="10.78"/>
    <col customWidth="1" min="5" max="5" width="29.78"/>
    <col customWidth="1" min="6" max="6" width="19.78"/>
    <col customWidth="1" min="7" max="7" width="10.22"/>
    <col customWidth="1" min="8" max="8" width="10.78"/>
    <col customWidth="1" min="9" max="9" width="8.22"/>
    <col customWidth="1" min="10" max="10" width="5.78"/>
    <col customWidth="1" min="11" max="11" width="7.22"/>
    <col customWidth="1" min="12" max="12" width="6.7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c r="A24" s="50"/>
      <c r="B24" s="49"/>
      <c r="C24" s="49"/>
      <c r="D24" s="49"/>
    </row>
    <row r="25" ht="15.75" customHeight="1">
      <c r="A25" s="50"/>
      <c r="B25" s="49"/>
      <c r="C25" s="49"/>
      <c r="D25" s="49"/>
    </row>
    <row r="26" ht="15.75" customHeight="1">
      <c r="A26" s="50"/>
      <c r="B26" s="49"/>
      <c r="C26" s="49"/>
      <c r="D26" s="49"/>
    </row>
    <row r="27" ht="15.75" customHeight="1">
      <c r="A27" s="50"/>
      <c r="B27" s="49"/>
      <c r="C27" s="49"/>
      <c r="D27" s="49"/>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c r="A68" s="59"/>
      <c r="B68" s="60" t="s">
        <v>2549</v>
      </c>
      <c r="C68" s="61"/>
      <c r="D68" s="62"/>
      <c r="E68" s="60" t="s">
        <v>2550</v>
      </c>
      <c r="F68" s="61"/>
      <c r="G68" s="62"/>
      <c r="H68" s="60" t="s">
        <v>2551</v>
      </c>
      <c r="I68" s="61"/>
      <c r="J68" s="61"/>
      <c r="K68" s="61"/>
      <c r="L68" s="63"/>
    </row>
    <row r="69" ht="15.75" customHeight="1">
      <c r="A69" s="64" t="s">
        <v>6</v>
      </c>
      <c r="B69" s="65" t="s">
        <v>153</v>
      </c>
      <c r="C69" s="66" t="s">
        <v>2552</v>
      </c>
      <c r="D69" s="66" t="s">
        <v>2553</v>
      </c>
      <c r="E69" s="66" t="s">
        <v>153</v>
      </c>
      <c r="F69" s="66" t="s">
        <v>22</v>
      </c>
      <c r="G69" s="66" t="s">
        <v>2553</v>
      </c>
      <c r="H69" s="66" t="s">
        <v>153</v>
      </c>
      <c r="I69" s="66" t="s">
        <v>2552</v>
      </c>
      <c r="J69" s="65" t="s">
        <v>2554</v>
      </c>
      <c r="K69" s="65" t="s">
        <v>2555</v>
      </c>
      <c r="L69" s="67" t="s">
        <v>33</v>
      </c>
    </row>
    <row r="70" ht="15.75" customHeight="1">
      <c r="A70" s="68" t="s">
        <v>2556</v>
      </c>
      <c r="B70" s="49">
        <v>9.0</v>
      </c>
      <c r="C70" s="49">
        <f t="shared" ref="C70:C85" si="1">F70+I70</f>
        <v>0</v>
      </c>
      <c r="D70" s="49">
        <f t="shared" ref="D70:D85" si="2">B70+C70</f>
        <v>9</v>
      </c>
      <c r="E70" s="49">
        <f t="shared" ref="E70:E85" si="3">B70</f>
        <v>9</v>
      </c>
      <c r="F70" s="49">
        <v>0.0</v>
      </c>
      <c r="G70" s="49">
        <f t="shared" ref="G70:G85" si="4">E70+F70</f>
        <v>9</v>
      </c>
      <c r="H70" s="49">
        <f t="shared" ref="H70:H85" si="5">B70-E70</f>
        <v>0</v>
      </c>
      <c r="I70" s="49">
        <f t="shared" ref="I70:I75" si="6">J70+K70+L70</f>
        <v>0</v>
      </c>
      <c r="J70" s="49">
        <v>0.0</v>
      </c>
      <c r="K70" s="49">
        <v>0.0</v>
      </c>
      <c r="L70" s="69">
        <v>0.0</v>
      </c>
    </row>
    <row r="71" ht="15.75" customHeight="1">
      <c r="A71" s="68" t="s">
        <v>155</v>
      </c>
      <c r="B71" s="49">
        <v>10.0</v>
      </c>
      <c r="C71" s="49">
        <f t="shared" si="1"/>
        <v>166</v>
      </c>
      <c r="D71" s="49">
        <f t="shared" si="2"/>
        <v>176</v>
      </c>
      <c r="E71" s="49">
        <f t="shared" si="3"/>
        <v>10</v>
      </c>
      <c r="F71" s="49">
        <v>165.0</v>
      </c>
      <c r="G71" s="49">
        <f t="shared" si="4"/>
        <v>175</v>
      </c>
      <c r="H71" s="49">
        <f t="shared" si="5"/>
        <v>0</v>
      </c>
      <c r="I71" s="49">
        <f t="shared" si="6"/>
        <v>1</v>
      </c>
      <c r="J71" s="49">
        <v>1.0</v>
      </c>
      <c r="K71" s="49">
        <v>0.0</v>
      </c>
      <c r="L71" s="69">
        <v>0.0</v>
      </c>
    </row>
    <row r="72" ht="15.75" customHeight="1">
      <c r="A72" s="68" t="s">
        <v>2557</v>
      </c>
      <c r="B72" s="49">
        <v>3.0</v>
      </c>
      <c r="C72" s="49">
        <f t="shared" si="1"/>
        <v>39</v>
      </c>
      <c r="D72" s="49">
        <f t="shared" si="2"/>
        <v>42</v>
      </c>
      <c r="E72" s="49">
        <f t="shared" si="3"/>
        <v>3</v>
      </c>
      <c r="F72" s="49">
        <v>37.0</v>
      </c>
      <c r="G72" s="49">
        <f t="shared" si="4"/>
        <v>40</v>
      </c>
      <c r="H72" s="49">
        <f t="shared" si="5"/>
        <v>0</v>
      </c>
      <c r="I72" s="49">
        <f t="shared" si="6"/>
        <v>2</v>
      </c>
      <c r="J72" s="49">
        <v>0.0</v>
      </c>
      <c r="K72" s="49">
        <v>0.0</v>
      </c>
      <c r="L72" s="69">
        <v>2.0</v>
      </c>
    </row>
    <row r="73" ht="15.75" customHeight="1">
      <c r="A73" s="68" t="s">
        <v>2558</v>
      </c>
      <c r="B73" s="49">
        <v>0.0</v>
      </c>
      <c r="C73" s="49">
        <f t="shared" si="1"/>
        <v>31</v>
      </c>
      <c r="D73" s="49">
        <f t="shared" si="2"/>
        <v>31</v>
      </c>
      <c r="E73" s="49">
        <f t="shared" si="3"/>
        <v>0</v>
      </c>
      <c r="F73" s="49">
        <v>31.0</v>
      </c>
      <c r="G73" s="49">
        <f t="shared" si="4"/>
        <v>31</v>
      </c>
      <c r="H73" s="49">
        <f t="shared" si="5"/>
        <v>0</v>
      </c>
      <c r="I73" s="49">
        <f t="shared" si="6"/>
        <v>0</v>
      </c>
      <c r="J73" s="49">
        <v>0.0</v>
      </c>
      <c r="K73" s="49">
        <v>0.0</v>
      </c>
      <c r="L73" s="69">
        <v>0.0</v>
      </c>
    </row>
    <row r="74" ht="15.75" customHeight="1">
      <c r="A74" s="68" t="s">
        <v>2559</v>
      </c>
      <c r="B74" s="49">
        <v>0.0</v>
      </c>
      <c r="C74" s="49">
        <f t="shared" si="1"/>
        <v>44</v>
      </c>
      <c r="D74" s="49">
        <f t="shared" si="2"/>
        <v>44</v>
      </c>
      <c r="E74" s="49">
        <f t="shared" si="3"/>
        <v>0</v>
      </c>
      <c r="F74" s="49">
        <v>44.0</v>
      </c>
      <c r="G74" s="49">
        <f t="shared" si="4"/>
        <v>44</v>
      </c>
      <c r="H74" s="49">
        <f t="shared" si="5"/>
        <v>0</v>
      </c>
      <c r="I74" s="49">
        <f t="shared" si="6"/>
        <v>0</v>
      </c>
      <c r="J74" s="49">
        <v>0.0</v>
      </c>
      <c r="K74" s="49">
        <v>0.0</v>
      </c>
      <c r="L74" s="69">
        <v>0.0</v>
      </c>
    </row>
    <row r="75" ht="15.75" customHeight="1">
      <c r="A75" s="68" t="s">
        <v>2560</v>
      </c>
      <c r="B75" s="49">
        <v>22.0</v>
      </c>
      <c r="C75" s="49">
        <f t="shared" si="1"/>
        <v>63</v>
      </c>
      <c r="D75" s="49">
        <f t="shared" si="2"/>
        <v>85</v>
      </c>
      <c r="E75" s="49">
        <f t="shared" si="3"/>
        <v>22</v>
      </c>
      <c r="F75" s="49">
        <v>63.0</v>
      </c>
      <c r="G75" s="49">
        <f t="shared" si="4"/>
        <v>85</v>
      </c>
      <c r="H75" s="49">
        <f t="shared" si="5"/>
        <v>0</v>
      </c>
      <c r="I75" s="49">
        <f t="shared" si="6"/>
        <v>0</v>
      </c>
      <c r="J75" s="49">
        <v>0.0</v>
      </c>
      <c r="K75" s="49">
        <v>0.0</v>
      </c>
      <c r="L75" s="69">
        <v>0.0</v>
      </c>
    </row>
    <row r="76" ht="15.75" customHeight="1">
      <c r="A76" s="68" t="s">
        <v>133</v>
      </c>
      <c r="B76" s="49">
        <v>3.0</v>
      </c>
      <c r="C76" s="49">
        <f t="shared" si="1"/>
        <v>38</v>
      </c>
      <c r="D76" s="49">
        <f t="shared" si="2"/>
        <v>41</v>
      </c>
      <c r="E76" s="49">
        <f t="shared" si="3"/>
        <v>3</v>
      </c>
      <c r="F76" s="49">
        <v>38.0</v>
      </c>
      <c r="G76" s="49">
        <f t="shared" si="4"/>
        <v>41</v>
      </c>
      <c r="H76" s="49">
        <f t="shared" si="5"/>
        <v>0</v>
      </c>
      <c r="I76" s="49">
        <v>0.0</v>
      </c>
      <c r="J76" s="49">
        <v>0.0</v>
      </c>
      <c r="K76" s="49">
        <v>0.0</v>
      </c>
      <c r="L76" s="69">
        <v>0.0</v>
      </c>
    </row>
    <row r="77" ht="15.75" customHeight="1">
      <c r="A77" s="68" t="s">
        <v>2561</v>
      </c>
      <c r="B77" s="49">
        <v>20.0</v>
      </c>
      <c r="C77" s="49">
        <f t="shared" si="1"/>
        <v>80</v>
      </c>
      <c r="D77" s="49">
        <f t="shared" si="2"/>
        <v>100</v>
      </c>
      <c r="E77" s="49">
        <f t="shared" si="3"/>
        <v>20</v>
      </c>
      <c r="F77" s="49">
        <v>80.0</v>
      </c>
      <c r="G77" s="49">
        <f t="shared" si="4"/>
        <v>100</v>
      </c>
      <c r="H77" s="49">
        <f t="shared" si="5"/>
        <v>0</v>
      </c>
      <c r="I77" s="49">
        <f t="shared" ref="I77:I85" si="7">J77+K77+L77</f>
        <v>0</v>
      </c>
      <c r="J77" s="49">
        <v>0.0</v>
      </c>
      <c r="K77" s="49">
        <v>0.0</v>
      </c>
      <c r="L77" s="69">
        <v>0.0</v>
      </c>
    </row>
    <row r="78" ht="15.75" customHeight="1">
      <c r="A78" s="68" t="s">
        <v>93</v>
      </c>
      <c r="B78" s="49">
        <v>7.0</v>
      </c>
      <c r="C78" s="49">
        <f t="shared" si="1"/>
        <v>53</v>
      </c>
      <c r="D78" s="49">
        <f t="shared" si="2"/>
        <v>60</v>
      </c>
      <c r="E78" s="49">
        <f t="shared" si="3"/>
        <v>7</v>
      </c>
      <c r="F78" s="49">
        <v>53.0</v>
      </c>
      <c r="G78" s="49">
        <f t="shared" si="4"/>
        <v>60</v>
      </c>
      <c r="H78" s="49">
        <f t="shared" si="5"/>
        <v>0</v>
      </c>
      <c r="I78" s="49">
        <f t="shared" si="7"/>
        <v>0</v>
      </c>
      <c r="J78" s="49">
        <v>0.0</v>
      </c>
      <c r="K78" s="49">
        <v>0.0</v>
      </c>
      <c r="L78" s="69">
        <v>0.0</v>
      </c>
    </row>
    <row r="79" ht="15.75" customHeight="1">
      <c r="A79" s="68" t="s">
        <v>1349</v>
      </c>
      <c r="B79" s="49">
        <v>0.0</v>
      </c>
      <c r="C79" s="49">
        <f t="shared" si="1"/>
        <v>48</v>
      </c>
      <c r="D79" s="49">
        <f t="shared" si="2"/>
        <v>48</v>
      </c>
      <c r="E79" s="49">
        <f t="shared" si="3"/>
        <v>0</v>
      </c>
      <c r="F79" s="49">
        <v>47.0</v>
      </c>
      <c r="G79" s="49">
        <f t="shared" si="4"/>
        <v>47</v>
      </c>
      <c r="H79" s="49">
        <f t="shared" si="5"/>
        <v>0</v>
      </c>
      <c r="I79" s="49">
        <f t="shared" si="7"/>
        <v>1</v>
      </c>
      <c r="J79" s="49">
        <v>0.0</v>
      </c>
      <c r="K79" s="49">
        <v>1.0</v>
      </c>
      <c r="L79" s="69">
        <v>0.0</v>
      </c>
    </row>
    <row r="80" ht="15.75" customHeight="1">
      <c r="A80" s="68" t="s">
        <v>215</v>
      </c>
      <c r="B80" s="49">
        <v>0.0</v>
      </c>
      <c r="C80" s="49">
        <f t="shared" si="1"/>
        <v>201</v>
      </c>
      <c r="D80" s="49">
        <f t="shared" si="2"/>
        <v>201</v>
      </c>
      <c r="E80" s="49">
        <f t="shared" si="3"/>
        <v>0</v>
      </c>
      <c r="F80" s="49">
        <v>201.0</v>
      </c>
      <c r="G80" s="49">
        <f t="shared" si="4"/>
        <v>201</v>
      </c>
      <c r="H80" s="49">
        <f t="shared" si="5"/>
        <v>0</v>
      </c>
      <c r="I80" s="49">
        <f t="shared" si="7"/>
        <v>0</v>
      </c>
      <c r="J80" s="49">
        <v>0.0</v>
      </c>
      <c r="K80" s="49">
        <v>0.0</v>
      </c>
      <c r="L80" s="69">
        <v>0.0</v>
      </c>
    </row>
    <row r="81" ht="15.75" customHeight="1">
      <c r="A81" s="68" t="s">
        <v>970</v>
      </c>
      <c r="B81" s="49">
        <v>21.0</v>
      </c>
      <c r="C81" s="49">
        <f t="shared" si="1"/>
        <v>70</v>
      </c>
      <c r="D81" s="49">
        <f t="shared" si="2"/>
        <v>91</v>
      </c>
      <c r="E81" s="49">
        <f t="shared" si="3"/>
        <v>21</v>
      </c>
      <c r="F81" s="49">
        <v>70.0</v>
      </c>
      <c r="G81" s="49">
        <f t="shared" si="4"/>
        <v>91</v>
      </c>
      <c r="H81" s="49">
        <f t="shared" si="5"/>
        <v>0</v>
      </c>
      <c r="I81" s="49">
        <f t="shared" si="7"/>
        <v>0</v>
      </c>
      <c r="J81" s="49">
        <v>0.0</v>
      </c>
      <c r="K81" s="49">
        <v>0.0</v>
      </c>
      <c r="L81" s="69">
        <v>0.0</v>
      </c>
    </row>
    <row r="82" ht="15.75" customHeight="1">
      <c r="A82" s="68" t="s">
        <v>2562</v>
      </c>
      <c r="B82" s="49">
        <v>21.0</v>
      </c>
      <c r="C82" s="49">
        <f t="shared" si="1"/>
        <v>143</v>
      </c>
      <c r="D82" s="49">
        <f t="shared" si="2"/>
        <v>164</v>
      </c>
      <c r="E82" s="49">
        <f t="shared" si="3"/>
        <v>21</v>
      </c>
      <c r="F82" s="49">
        <v>143.0</v>
      </c>
      <c r="G82" s="49">
        <f t="shared" si="4"/>
        <v>164</v>
      </c>
      <c r="H82" s="49">
        <f t="shared" si="5"/>
        <v>0</v>
      </c>
      <c r="I82" s="49">
        <f t="shared" si="7"/>
        <v>0</v>
      </c>
      <c r="J82" s="49">
        <v>0.0</v>
      </c>
      <c r="K82" s="49">
        <v>0.0</v>
      </c>
      <c r="L82" s="69">
        <v>0.0</v>
      </c>
    </row>
    <row r="83" ht="15.75" customHeight="1">
      <c r="A83" s="68" t="s">
        <v>1861</v>
      </c>
      <c r="B83" s="49">
        <v>0.0</v>
      </c>
      <c r="C83" s="49">
        <f t="shared" si="1"/>
        <v>5</v>
      </c>
      <c r="D83" s="49">
        <f t="shared" si="2"/>
        <v>5</v>
      </c>
      <c r="E83" s="49">
        <f t="shared" si="3"/>
        <v>0</v>
      </c>
      <c r="F83" s="49">
        <v>5.0</v>
      </c>
      <c r="G83" s="49">
        <f t="shared" si="4"/>
        <v>5</v>
      </c>
      <c r="H83" s="49">
        <f t="shared" si="5"/>
        <v>0</v>
      </c>
      <c r="I83" s="49">
        <f t="shared" si="7"/>
        <v>0</v>
      </c>
      <c r="J83" s="49">
        <v>0.0</v>
      </c>
      <c r="K83" s="49">
        <v>0.0</v>
      </c>
      <c r="L83" s="69">
        <v>0.0</v>
      </c>
    </row>
    <row r="84" ht="15.75" customHeight="1">
      <c r="A84" s="68" t="s">
        <v>1312</v>
      </c>
      <c r="B84" s="49">
        <v>0.0</v>
      </c>
      <c r="C84" s="49">
        <f t="shared" si="1"/>
        <v>20</v>
      </c>
      <c r="D84" s="49">
        <f t="shared" si="2"/>
        <v>20</v>
      </c>
      <c r="E84" s="49">
        <f t="shared" si="3"/>
        <v>0</v>
      </c>
      <c r="F84" s="49">
        <v>20.0</v>
      </c>
      <c r="G84" s="49">
        <f t="shared" si="4"/>
        <v>20</v>
      </c>
      <c r="H84" s="49">
        <f t="shared" si="5"/>
        <v>0</v>
      </c>
      <c r="I84" s="49">
        <f t="shared" si="7"/>
        <v>0</v>
      </c>
      <c r="J84" s="49">
        <v>0.0</v>
      </c>
      <c r="K84" s="49">
        <v>0.0</v>
      </c>
      <c r="L84" s="69">
        <v>0.0</v>
      </c>
    </row>
    <row r="85" ht="15.75" customHeight="1">
      <c r="A85" s="68" t="s">
        <v>1090</v>
      </c>
      <c r="B85" s="49">
        <v>21.0</v>
      </c>
      <c r="C85" s="49">
        <f t="shared" si="1"/>
        <v>31</v>
      </c>
      <c r="D85" s="49">
        <f t="shared" si="2"/>
        <v>52</v>
      </c>
      <c r="E85" s="49">
        <f t="shared" si="3"/>
        <v>21</v>
      </c>
      <c r="F85" s="49">
        <v>31.0</v>
      </c>
      <c r="G85" s="49">
        <f t="shared" si="4"/>
        <v>52</v>
      </c>
      <c r="H85" s="49">
        <f t="shared" si="5"/>
        <v>0</v>
      </c>
      <c r="I85" s="49">
        <f t="shared" si="7"/>
        <v>0</v>
      </c>
      <c r="J85" s="49">
        <v>0.0</v>
      </c>
      <c r="K85" s="49">
        <v>0.0</v>
      </c>
      <c r="L85" s="69">
        <v>0.0</v>
      </c>
    </row>
    <row r="86" ht="15.75" customHeight="1">
      <c r="A86" s="70" t="s">
        <v>2553</v>
      </c>
      <c r="B86" s="71">
        <f t="shared" ref="B86:L86" si="8">SUM(B70:B85)</f>
        <v>137</v>
      </c>
      <c r="C86" s="71">
        <f t="shared" si="8"/>
        <v>1032</v>
      </c>
      <c r="D86" s="71">
        <f t="shared" si="8"/>
        <v>1169</v>
      </c>
      <c r="E86" s="71">
        <f t="shared" si="8"/>
        <v>137</v>
      </c>
      <c r="F86" s="71">
        <f t="shared" si="8"/>
        <v>1028</v>
      </c>
      <c r="G86" s="71">
        <f t="shared" si="8"/>
        <v>1165</v>
      </c>
      <c r="H86" s="71">
        <f t="shared" si="8"/>
        <v>0</v>
      </c>
      <c r="I86" s="71">
        <f t="shared" si="8"/>
        <v>4</v>
      </c>
      <c r="J86" s="71">
        <f t="shared" si="8"/>
        <v>1</v>
      </c>
      <c r="K86" s="71">
        <f t="shared" si="8"/>
        <v>1</v>
      </c>
      <c r="L86" s="72">
        <f t="shared" si="8"/>
        <v>2</v>
      </c>
    </row>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68:D68"/>
    <mergeCell ref="E68:G68"/>
    <mergeCell ref="H68:L68"/>
  </mergeCells>
  <printOptions/>
  <pageMargins bottom="0.75" footer="0.0" header="0.0" left="0.7" right="0.7" top="0.75"/>
  <pageSetup paperSize="9" orientation="portrait"/>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3.78"/>
    <col customWidth="1" min="2" max="2" width="8.78"/>
    <col customWidth="1" min="3" max="3" width="7.78"/>
    <col customWidth="1" min="4" max="4" width="4.22"/>
    <col customWidth="1" min="5" max="5" width="10.22"/>
    <col customWidth="1" min="6" max="6" width="10.78"/>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4.22"/>
    <col customWidth="1" min="2" max="2" width="13.78"/>
    <col customWidth="1" min="3" max="4" width="7.22"/>
    <col customWidth="1" min="5" max="5" width="3.78"/>
    <col customWidth="1" min="6" max="6" width="10.0"/>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2021-06-02T08:07:36Z</dcterms:created>
  <dc:creator>Microsoft Office User</dc:creator>
</cp:coreProperties>
</file>